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1.共通\12.生涯学習推進プラン\令和2年度プラン策定\プラン改正案\"/>
    </mc:Choice>
  </mc:AlternateContent>
  <bookViews>
    <workbookView xWindow="0" yWindow="0" windowWidth="20490" windowHeight="7530" tabRatio="599" firstSheet="48" activeTab="53"/>
  </bookViews>
  <sheets>
    <sheet name="選択式①" sheetId="3" r:id="rId1"/>
    <sheet name="問８①－１" sheetId="13" r:id="rId2"/>
    <sheet name="問9①－１" sheetId="14" r:id="rId3"/>
    <sheet name="問10①－１" sheetId="15" r:id="rId4"/>
    <sheet name="問11①－１" sheetId="16" r:id="rId5"/>
    <sheet name="問12①－１" sheetId="17" r:id="rId6"/>
    <sheet name="問13①－１" sheetId="18" r:id="rId7"/>
    <sheet name="問14①－１" sheetId="19" r:id="rId8"/>
    <sheet name="選択式②" sheetId="4" r:id="rId9"/>
    <sheet name="問８②－１" sheetId="22" r:id="rId10"/>
    <sheet name="問9②－１" sheetId="23" r:id="rId11"/>
    <sheet name="問10②－１" sheetId="24" r:id="rId12"/>
    <sheet name="問11②－１" sheetId="25" r:id="rId13"/>
    <sheet name="問12②－１" sheetId="26" r:id="rId14"/>
    <sheet name="問13②－１" sheetId="27" r:id="rId15"/>
    <sheet name="問14②－１" sheetId="28" r:id="rId16"/>
    <sheet name="選択式③" sheetId="5" r:id="rId17"/>
    <sheet name="問８③－１" sheetId="29" r:id="rId18"/>
    <sheet name="問9③－１" sheetId="30" r:id="rId19"/>
    <sheet name="問10③－１" sheetId="31" r:id="rId20"/>
    <sheet name="問11③－１" sheetId="32" r:id="rId21"/>
    <sheet name="問12③－１" sheetId="33" r:id="rId22"/>
    <sheet name="問13③－１" sheetId="34" r:id="rId23"/>
    <sheet name="問14③－１" sheetId="35" r:id="rId24"/>
    <sheet name="選択式④" sheetId="6" r:id="rId25"/>
    <sheet name="問８④－１" sheetId="36" r:id="rId26"/>
    <sheet name="問9④－１" sheetId="37" r:id="rId27"/>
    <sheet name="問10④－１" sheetId="38" r:id="rId28"/>
    <sheet name="問11④－１" sheetId="39" r:id="rId29"/>
    <sheet name="問12④－１" sheetId="40" r:id="rId30"/>
    <sheet name="問13④－１" sheetId="41" r:id="rId31"/>
    <sheet name="問14④－１" sheetId="42" r:id="rId32"/>
    <sheet name="選択式⑤" sheetId="7" r:id="rId33"/>
    <sheet name="問８⑤－１" sheetId="43" r:id="rId34"/>
    <sheet name="問9⑤－１" sheetId="44" r:id="rId35"/>
    <sheet name="問10⑤－１" sheetId="45" r:id="rId36"/>
    <sheet name="問11⑤－１" sheetId="46" r:id="rId37"/>
    <sheet name="問12⑤－１" sheetId="47" r:id="rId38"/>
    <sheet name="問13⑤－１" sheetId="48" r:id="rId39"/>
    <sheet name="問14⑤－１" sheetId="49" r:id="rId40"/>
    <sheet name="選択式⑥" sheetId="20" r:id="rId41"/>
    <sheet name="問８⑥－１" sheetId="50" r:id="rId42"/>
    <sheet name="問9⑥－１" sheetId="51" r:id="rId43"/>
    <sheet name="問10⑥－１" sheetId="52" r:id="rId44"/>
    <sheet name="問11⑥－１" sheetId="53" r:id="rId45"/>
    <sheet name="問12⑥－１" sheetId="54" r:id="rId46"/>
    <sheet name="問13⑥－１" sheetId="55" r:id="rId47"/>
    <sheet name="問14⑥－１ " sheetId="56" r:id="rId48"/>
    <sheet name="選択式⑦" sheetId="21" r:id="rId49"/>
    <sheet name="記述式" sheetId="2" r:id="rId50"/>
    <sheet name="記述式 (2)" sheetId="8" r:id="rId51"/>
    <sheet name="集計ルール" sheetId="9" r:id="rId52"/>
    <sheet name="単純集計" sheetId="10" r:id="rId53"/>
    <sheet name="単純集計 (2)" sheetId="57" r:id="rId54"/>
    <sheet name="クロス集計" sheetId="11" r:id="rId55"/>
  </sheets>
  <definedNames>
    <definedName name="_xlnm._FilterDatabase" localSheetId="49" hidden="1">記述式!$B$1:$B$267</definedName>
    <definedName name="_xlnm._FilterDatabase" localSheetId="50" hidden="1">'記述式 (2)'!$B$1:$B$267</definedName>
    <definedName name="_xlnm._FilterDatabase" localSheetId="12" hidden="1">'問11②－１'!$A$1:$B$100</definedName>
    <definedName name="_xlnm.Print_Area" localSheetId="0">選択式①!$A$1:$U$134</definedName>
    <definedName name="_xlnm.Print_Area" localSheetId="8">選択式②!$A$1:$U$134</definedName>
    <definedName name="_xlnm.Print_Area" localSheetId="16">選択式③!$A$1:$U$134</definedName>
    <definedName name="_xlnm.Print_Area" localSheetId="24">選択式④!$A$1:$U$134</definedName>
    <definedName name="_xlnm.Print_Area" localSheetId="32">選択式⑤!$A$1:$U$134</definedName>
    <definedName name="_xlnm.Print_Area" localSheetId="40">選択式⑥!$A$1:$U$134</definedName>
    <definedName name="_xlnm.Print_Area" localSheetId="48">選択式⑦!$A$1:$U$134</definedName>
    <definedName name="_xlnm.Print_Area" localSheetId="52">単純集計!$A$1:$J$396</definedName>
    <definedName name="_xlnm.Print_Area" localSheetId="53">'単純集計 (2)'!$A$1:$I$592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0" i="57" l="1"/>
  <c r="H517" i="57"/>
  <c r="H473" i="57"/>
  <c r="H466" i="57"/>
  <c r="H460" i="57"/>
  <c r="H450" i="57"/>
  <c r="H431" i="57"/>
  <c r="H408" i="57"/>
  <c r="H356" i="57"/>
  <c r="H321" i="57"/>
  <c r="H285" i="57" l="1"/>
  <c r="H280" i="57"/>
  <c r="H275" i="57"/>
  <c r="H265" i="57"/>
  <c r="H255" i="57"/>
  <c r="H236" i="57"/>
  <c r="H226" i="57"/>
  <c r="H211" i="57"/>
  <c r="H216" i="57"/>
  <c r="H206" i="57"/>
  <c r="H190" i="57"/>
  <c r="H180" i="57"/>
  <c r="H170" i="57"/>
  <c r="H165" i="57"/>
  <c r="H160" i="57"/>
  <c r="H30" i="57"/>
  <c r="H155" i="57"/>
  <c r="H156" i="57"/>
  <c r="H157" i="57"/>
  <c r="H158" i="57"/>
  <c r="H166" i="57"/>
  <c r="H167" i="57"/>
  <c r="H168" i="57"/>
  <c r="H175" i="57"/>
  <c r="H176" i="57"/>
  <c r="H177" i="57"/>
  <c r="H110" i="57"/>
  <c r="H93" i="57"/>
  <c r="H80" i="57"/>
  <c r="H69" i="57"/>
  <c r="H17" i="57"/>
  <c r="H551" i="57"/>
  <c r="H552" i="57" s="1"/>
  <c r="H515" i="57"/>
  <c r="H514" i="57"/>
  <c r="H513" i="57"/>
  <c r="H512" i="57"/>
  <c r="H511" i="57"/>
  <c r="H510" i="57"/>
  <c r="H509" i="57"/>
  <c r="H508" i="57"/>
  <c r="H507" i="57"/>
  <c r="H506" i="57"/>
  <c r="H505" i="57"/>
  <c r="H504" i="57"/>
  <c r="H503" i="57"/>
  <c r="H502" i="57"/>
  <c r="H501" i="57"/>
  <c r="H500" i="57"/>
  <c r="H471" i="57"/>
  <c r="H470" i="57"/>
  <c r="H469" i="57"/>
  <c r="H468" i="57"/>
  <c r="H467" i="57"/>
  <c r="H458" i="57"/>
  <c r="H457" i="57"/>
  <c r="H456" i="57"/>
  <c r="H455" i="57"/>
  <c r="H454" i="57"/>
  <c r="H453" i="57"/>
  <c r="H452" i="57"/>
  <c r="H451" i="57"/>
  <c r="H429" i="57"/>
  <c r="H428" i="57"/>
  <c r="H427" i="57"/>
  <c r="H426" i="57"/>
  <c r="H406" i="57"/>
  <c r="H405" i="57"/>
  <c r="H404" i="57"/>
  <c r="H403" i="57"/>
  <c r="H402" i="57"/>
  <c r="H401" i="57"/>
  <c r="H400" i="57"/>
  <c r="H354" i="57"/>
  <c r="H353" i="57"/>
  <c r="H352" i="57"/>
  <c r="H351" i="57"/>
  <c r="H350" i="57"/>
  <c r="J437" i="57"/>
  <c r="H313" i="57"/>
  <c r="H312" i="57"/>
  <c r="H311" i="57"/>
  <c r="H310" i="57"/>
  <c r="H309" i="57"/>
  <c r="H308" i="57"/>
  <c r="H307" i="57"/>
  <c r="H306" i="57"/>
  <c r="H319" i="57"/>
  <c r="H305" i="57"/>
  <c r="H318" i="57"/>
  <c r="H304" i="57"/>
  <c r="H317" i="57"/>
  <c r="H303" i="57"/>
  <c r="H316" i="57"/>
  <c r="H302" i="57"/>
  <c r="H315" i="57"/>
  <c r="H301" i="57"/>
  <c r="H314" i="57"/>
  <c r="H300" i="57"/>
  <c r="H283" i="57"/>
  <c r="H282" i="57"/>
  <c r="H281" i="57"/>
  <c r="H273" i="57"/>
  <c r="H272" i="57"/>
  <c r="H271" i="57"/>
  <c r="H270" i="57"/>
  <c r="H263" i="57"/>
  <c r="H262" i="57"/>
  <c r="H261" i="57"/>
  <c r="H260" i="57"/>
  <c r="H253" i="57"/>
  <c r="H252" i="57"/>
  <c r="H251" i="57"/>
  <c r="H250" i="57"/>
  <c r="H234" i="57"/>
  <c r="H233" i="57"/>
  <c r="H232" i="57"/>
  <c r="H231" i="57"/>
  <c r="H224" i="57"/>
  <c r="H223" i="57"/>
  <c r="H222" i="57"/>
  <c r="H221" i="57"/>
  <c r="H214" i="57"/>
  <c r="H213" i="57"/>
  <c r="H212" i="57"/>
  <c r="H204" i="57"/>
  <c r="H203" i="57"/>
  <c r="H202" i="57"/>
  <c r="H201" i="57"/>
  <c r="H188" i="57"/>
  <c r="H187" i="57"/>
  <c r="H186" i="57"/>
  <c r="H185" i="57"/>
  <c r="H178" i="57"/>
  <c r="H108" i="57"/>
  <c r="H107" i="57"/>
  <c r="H106" i="57"/>
  <c r="H105" i="57"/>
  <c r="H104" i="57"/>
  <c r="H103" i="57"/>
  <c r="H91" i="57"/>
  <c r="H90" i="57"/>
  <c r="H89" i="57"/>
  <c r="H88" i="57"/>
  <c r="H87" i="57"/>
  <c r="H86" i="57"/>
  <c r="H85" i="57"/>
  <c r="H78" i="57"/>
  <c r="H77" i="57"/>
  <c r="H76" i="57"/>
  <c r="H75" i="57"/>
  <c r="H74" i="57"/>
  <c r="H67" i="57"/>
  <c r="H66" i="57"/>
  <c r="H65" i="57"/>
  <c r="H64" i="57"/>
  <c r="H63" i="57"/>
  <c r="H62" i="57"/>
  <c r="H61" i="57"/>
  <c r="H60" i="57"/>
  <c r="H59" i="57"/>
  <c r="H58" i="57"/>
  <c r="H57" i="57"/>
  <c r="H56" i="57"/>
  <c r="H55" i="57"/>
  <c r="H54" i="57"/>
  <c r="H53" i="57"/>
  <c r="H52" i="57"/>
  <c r="H28" i="57"/>
  <c r="H27" i="57"/>
  <c r="H26" i="57"/>
  <c r="H25" i="57"/>
  <c r="H24" i="57"/>
  <c r="H23" i="57"/>
  <c r="H22" i="57"/>
  <c r="H15" i="57"/>
  <c r="H14" i="57"/>
  <c r="H13" i="57"/>
  <c r="H459" i="57" l="1"/>
  <c r="I455" i="57" s="1"/>
  <c r="H320" i="57"/>
  <c r="H322" i="57" s="1"/>
  <c r="H215" i="57"/>
  <c r="H217" i="57" s="1"/>
  <c r="H79" i="57"/>
  <c r="I75" i="57" s="1"/>
  <c r="H109" i="57"/>
  <c r="H111" i="57" s="1"/>
  <c r="H92" i="57"/>
  <c r="H94" i="57" s="1"/>
  <c r="H68" i="57"/>
  <c r="H70" i="57" s="1"/>
  <c r="H29" i="57"/>
  <c r="H31" i="57" s="1"/>
  <c r="H16" i="57"/>
  <c r="H18" i="57" s="1"/>
  <c r="H159" i="57"/>
  <c r="I14" i="57"/>
  <c r="H169" i="57"/>
  <c r="H189" i="57"/>
  <c r="H191" i="57" s="1"/>
  <c r="H235" i="57"/>
  <c r="H264" i="57"/>
  <c r="H266" i="57" s="1"/>
  <c r="H284" i="57"/>
  <c r="H286" i="57" s="1"/>
  <c r="H472" i="57"/>
  <c r="H474" i="57" s="1"/>
  <c r="H179" i="57"/>
  <c r="H205" i="57"/>
  <c r="H207" i="57" s="1"/>
  <c r="H254" i="57"/>
  <c r="H256" i="57" s="1"/>
  <c r="H274" i="57"/>
  <c r="H276" i="57" s="1"/>
  <c r="H355" i="57"/>
  <c r="H430" i="57"/>
  <c r="H225" i="57"/>
  <c r="H227" i="57" s="1"/>
  <c r="H407" i="57"/>
  <c r="H409" i="57" s="1"/>
  <c r="H516" i="57"/>
  <c r="H518" i="57" s="1"/>
  <c r="K212" i="10"/>
  <c r="R2" i="56"/>
  <c r="R7" i="56"/>
  <c r="R6" i="56"/>
  <c r="R5" i="56"/>
  <c r="R4" i="56"/>
  <c r="R3" i="56"/>
  <c r="J9" i="52"/>
  <c r="J7" i="51"/>
  <c r="Q2" i="50"/>
  <c r="I456" i="57" l="1"/>
  <c r="I452" i="57"/>
  <c r="I515" i="57"/>
  <c r="I511" i="57"/>
  <c r="I507" i="57"/>
  <c r="I503" i="57"/>
  <c r="I514" i="57"/>
  <c r="I510" i="57"/>
  <c r="I506" i="57"/>
  <c r="I502" i="57"/>
  <c r="I513" i="57"/>
  <c r="I509" i="57"/>
  <c r="I505" i="57"/>
  <c r="I501" i="57"/>
  <c r="I512" i="57"/>
  <c r="I508" i="57"/>
  <c r="I504" i="57"/>
  <c r="I500" i="57"/>
  <c r="I550" i="57"/>
  <c r="H461" i="57"/>
  <c r="I450" i="57"/>
  <c r="I466" i="57"/>
  <c r="I458" i="57"/>
  <c r="I454" i="57"/>
  <c r="I457" i="57"/>
  <c r="I453" i="57"/>
  <c r="I451" i="57"/>
  <c r="I427" i="57"/>
  <c r="H432" i="57"/>
  <c r="I318" i="57"/>
  <c r="I426" i="57"/>
  <c r="I404" i="57"/>
  <c r="I400" i="57"/>
  <c r="I403" i="57"/>
  <c r="I311" i="57"/>
  <c r="I314" i="57"/>
  <c r="I406" i="57"/>
  <c r="I402" i="57"/>
  <c r="I405" i="57"/>
  <c r="I401" i="57"/>
  <c r="I306" i="57"/>
  <c r="I351" i="57"/>
  <c r="H357" i="57"/>
  <c r="I307" i="57"/>
  <c r="I316" i="57"/>
  <c r="I310" i="57"/>
  <c r="I304" i="57"/>
  <c r="I350" i="57"/>
  <c r="I302" i="57"/>
  <c r="I313" i="57"/>
  <c r="I309" i="57"/>
  <c r="I319" i="57"/>
  <c r="I317" i="57"/>
  <c r="I315" i="57"/>
  <c r="I312" i="57"/>
  <c r="I308" i="57"/>
  <c r="I305" i="57"/>
  <c r="I303" i="57"/>
  <c r="I301" i="57"/>
  <c r="I300" i="57"/>
  <c r="I270" i="57"/>
  <c r="I282" i="57"/>
  <c r="I280" i="57"/>
  <c r="I250" i="57"/>
  <c r="I233" i="57"/>
  <c r="H237" i="57"/>
  <c r="I211" i="57"/>
  <c r="I74" i="57"/>
  <c r="H81" i="57"/>
  <c r="H181" i="57"/>
  <c r="I175" i="57"/>
  <c r="I165" i="57"/>
  <c r="H171" i="57"/>
  <c r="I85" i="57"/>
  <c r="H161" i="57"/>
  <c r="I156" i="57"/>
  <c r="I155" i="57"/>
  <c r="I88" i="57"/>
  <c r="I105" i="57"/>
  <c r="I185" i="57"/>
  <c r="I90" i="57"/>
  <c r="I91" i="57"/>
  <c r="I103" i="57"/>
  <c r="I106" i="57"/>
  <c r="I107" i="57"/>
  <c r="I108" i="57"/>
  <c r="I104" i="57"/>
  <c r="I78" i="57"/>
  <c r="I89" i="57"/>
  <c r="I87" i="57"/>
  <c r="I86" i="57"/>
  <c r="I76" i="57"/>
  <c r="I77" i="57"/>
  <c r="I66" i="57"/>
  <c r="I62" i="57"/>
  <c r="I58" i="57"/>
  <c r="I54" i="57"/>
  <c r="I67" i="57"/>
  <c r="I63" i="57"/>
  <c r="I59" i="57"/>
  <c r="I55" i="57"/>
  <c r="I64" i="57"/>
  <c r="I60" i="57"/>
  <c r="I56" i="57"/>
  <c r="I52" i="57"/>
  <c r="I65" i="57"/>
  <c r="I61" i="57"/>
  <c r="I57" i="57"/>
  <c r="I53" i="57"/>
  <c r="I157" i="57"/>
  <c r="I22" i="57"/>
  <c r="I27" i="57"/>
  <c r="I25" i="57"/>
  <c r="I23" i="57"/>
  <c r="I28" i="57"/>
  <c r="I26" i="57"/>
  <c r="I13" i="57"/>
  <c r="I24" i="57"/>
  <c r="I15" i="57"/>
  <c r="I281" i="57"/>
  <c r="I158" i="57"/>
  <c r="I470" i="57"/>
  <c r="I251" i="57"/>
  <c r="I273" i="57"/>
  <c r="I283" i="57"/>
  <c r="I232" i="57"/>
  <c r="I187" i="57"/>
  <c r="I188" i="57"/>
  <c r="I469" i="57"/>
  <c r="I354" i="57"/>
  <c r="I252" i="57"/>
  <c r="I353" i="57"/>
  <c r="I260" i="57"/>
  <c r="I186" i="57"/>
  <c r="I176" i="57"/>
  <c r="I177" i="57"/>
  <c r="I168" i="57"/>
  <c r="I167" i="57"/>
  <c r="I166" i="57"/>
  <c r="I231" i="57"/>
  <c r="I234" i="57"/>
  <c r="I221" i="57"/>
  <c r="I471" i="57"/>
  <c r="I262" i="57"/>
  <c r="I467" i="57"/>
  <c r="I352" i="57"/>
  <c r="I253" i="57"/>
  <c r="I178" i="57"/>
  <c r="I468" i="57"/>
  <c r="I263" i="57"/>
  <c r="I261" i="57"/>
  <c r="I222" i="57"/>
  <c r="I223" i="57"/>
  <c r="I201" i="57"/>
  <c r="I428" i="57"/>
  <c r="I224" i="57"/>
  <c r="I204" i="57"/>
  <c r="I429" i="57"/>
  <c r="I272" i="57"/>
  <c r="I203" i="57"/>
  <c r="I271" i="57"/>
  <c r="I202" i="57"/>
  <c r="I551" i="57"/>
  <c r="I369" i="10"/>
  <c r="T100" i="56"/>
  <c r="T99" i="56"/>
  <c r="T98" i="56"/>
  <c r="T97" i="56"/>
  <c r="T96" i="56"/>
  <c r="T95" i="56"/>
  <c r="T94" i="56"/>
  <c r="T93" i="56"/>
  <c r="T92" i="56"/>
  <c r="T91" i="56"/>
  <c r="T90" i="56"/>
  <c r="T89" i="56"/>
  <c r="T88" i="56"/>
  <c r="T87" i="56"/>
  <c r="T86" i="56"/>
  <c r="T85" i="56"/>
  <c r="T84" i="56"/>
  <c r="T83" i="56"/>
  <c r="T82" i="56"/>
  <c r="T81" i="56"/>
  <c r="T80" i="56"/>
  <c r="T79" i="56"/>
  <c r="T78" i="56"/>
  <c r="T76" i="56"/>
  <c r="T75" i="56"/>
  <c r="T74" i="56"/>
  <c r="T73" i="56"/>
  <c r="T72" i="56"/>
  <c r="T71" i="56"/>
  <c r="T70" i="56"/>
  <c r="T69" i="56"/>
  <c r="T68" i="56"/>
  <c r="T67" i="56"/>
  <c r="T66" i="56"/>
  <c r="T65" i="56"/>
  <c r="T64" i="56"/>
  <c r="T63" i="56"/>
  <c r="T62" i="56"/>
  <c r="T61" i="56"/>
  <c r="T60" i="56"/>
  <c r="T59" i="56"/>
  <c r="T58" i="56"/>
  <c r="T57" i="56"/>
  <c r="T56" i="56"/>
  <c r="T55" i="56"/>
  <c r="T54" i="56"/>
  <c r="T53" i="56"/>
  <c r="T52" i="56"/>
  <c r="T51" i="56"/>
  <c r="T50" i="56"/>
  <c r="T49" i="56"/>
  <c r="T48" i="56"/>
  <c r="T47" i="56"/>
  <c r="T46" i="56"/>
  <c r="T45" i="56"/>
  <c r="T44" i="56"/>
  <c r="T43" i="56"/>
  <c r="T42" i="56"/>
  <c r="T41" i="56"/>
  <c r="T40" i="56"/>
  <c r="T39" i="56"/>
  <c r="T38" i="56"/>
  <c r="T37" i="56"/>
  <c r="T36" i="56"/>
  <c r="T35" i="56"/>
  <c r="T34" i="56"/>
  <c r="T33" i="56"/>
  <c r="T32" i="56"/>
  <c r="T31" i="56"/>
  <c r="T30" i="56"/>
  <c r="T29" i="56"/>
  <c r="T28" i="56"/>
  <c r="T27" i="56"/>
  <c r="T26" i="56"/>
  <c r="T25" i="56"/>
  <c r="T24" i="56"/>
  <c r="T23" i="56"/>
  <c r="T22" i="56"/>
  <c r="T21" i="56"/>
  <c r="T20" i="56"/>
  <c r="T19" i="56"/>
  <c r="T18" i="56"/>
  <c r="R18" i="56"/>
  <c r="F370" i="10" s="1"/>
  <c r="T17" i="56"/>
  <c r="R17" i="56"/>
  <c r="F369" i="10" s="1"/>
  <c r="T16" i="56"/>
  <c r="R16" i="56"/>
  <c r="F368" i="10" s="1"/>
  <c r="T15" i="56"/>
  <c r="R15" i="56"/>
  <c r="F367" i="10" s="1"/>
  <c r="T14" i="56"/>
  <c r="R14" i="56"/>
  <c r="F366" i="10" s="1"/>
  <c r="T13" i="56"/>
  <c r="R13" i="56"/>
  <c r="F365" i="10" s="1"/>
  <c r="T12" i="56"/>
  <c r="R12" i="56"/>
  <c r="F364" i="10" s="1"/>
  <c r="T11" i="56"/>
  <c r="R11" i="56"/>
  <c r="F363" i="10" s="1"/>
  <c r="T10" i="56"/>
  <c r="R10" i="56"/>
  <c r="F362" i="10" s="1"/>
  <c r="T9" i="56"/>
  <c r="R9" i="56"/>
  <c r="F361" i="10" s="1"/>
  <c r="T8" i="56"/>
  <c r="R8" i="56"/>
  <c r="F360" i="10" s="1"/>
  <c r="T7" i="56"/>
  <c r="F359" i="10"/>
  <c r="T6" i="56"/>
  <c r="F358" i="10"/>
  <c r="T5" i="56"/>
  <c r="F357" i="10"/>
  <c r="T4" i="56"/>
  <c r="F356" i="10"/>
  <c r="T3" i="56"/>
  <c r="F355" i="10"/>
  <c r="T2" i="56"/>
  <c r="L100" i="55"/>
  <c r="L99" i="55"/>
  <c r="L98" i="55"/>
  <c r="L97" i="55"/>
  <c r="L96" i="55"/>
  <c r="L95" i="55"/>
  <c r="L94" i="55"/>
  <c r="L93" i="55"/>
  <c r="L92" i="55"/>
  <c r="L91" i="55"/>
  <c r="L90" i="55"/>
  <c r="L89" i="55"/>
  <c r="L88" i="55"/>
  <c r="L87" i="55"/>
  <c r="L86" i="55"/>
  <c r="L85" i="55"/>
  <c r="L84" i="55"/>
  <c r="L83" i="55"/>
  <c r="L82" i="55"/>
  <c r="L81" i="55"/>
  <c r="L80" i="55"/>
  <c r="L79" i="55"/>
  <c r="L78" i="55"/>
  <c r="L76" i="55"/>
  <c r="L75" i="55"/>
  <c r="L74" i="55"/>
  <c r="L73" i="55"/>
  <c r="L72" i="55"/>
  <c r="L71" i="55"/>
  <c r="L70" i="55"/>
  <c r="L69" i="55"/>
  <c r="L68" i="55"/>
  <c r="L67" i="55"/>
  <c r="L66" i="55"/>
  <c r="L65" i="55"/>
  <c r="L64" i="55"/>
  <c r="L63" i="55"/>
  <c r="L62" i="55"/>
  <c r="L61" i="55"/>
  <c r="L60" i="55"/>
  <c r="L59" i="55"/>
  <c r="L58" i="55"/>
  <c r="L57" i="55"/>
  <c r="L56" i="55"/>
  <c r="L55" i="55"/>
  <c r="L54" i="55"/>
  <c r="L53" i="55"/>
  <c r="L52" i="55"/>
  <c r="L51" i="55"/>
  <c r="L50" i="55"/>
  <c r="L49" i="55"/>
  <c r="L48" i="55"/>
  <c r="L47" i="55"/>
  <c r="L46" i="55"/>
  <c r="L45" i="55"/>
  <c r="L44" i="55"/>
  <c r="L43" i="55"/>
  <c r="L42" i="55"/>
  <c r="L41" i="55"/>
  <c r="L40" i="55"/>
  <c r="L39" i="55"/>
  <c r="L38" i="55"/>
  <c r="L37" i="55"/>
  <c r="L36" i="55"/>
  <c r="L35" i="55"/>
  <c r="L34" i="55"/>
  <c r="L33" i="55"/>
  <c r="L32" i="55"/>
  <c r="L31" i="55"/>
  <c r="L30" i="55"/>
  <c r="L29" i="55"/>
  <c r="L28" i="55"/>
  <c r="L27" i="55"/>
  <c r="L26" i="55"/>
  <c r="L25" i="55"/>
  <c r="L24" i="55"/>
  <c r="L23" i="55"/>
  <c r="L22" i="55"/>
  <c r="L21" i="55"/>
  <c r="L20" i="55"/>
  <c r="L19" i="55"/>
  <c r="L18" i="55"/>
  <c r="L17" i="55"/>
  <c r="L16" i="55"/>
  <c r="L15" i="55"/>
  <c r="L14" i="55"/>
  <c r="L13" i="55"/>
  <c r="L12" i="55"/>
  <c r="L11" i="55"/>
  <c r="L10" i="55"/>
  <c r="L9" i="55"/>
  <c r="L8" i="55"/>
  <c r="J8" i="55"/>
  <c r="E316" i="10" s="1"/>
  <c r="L7" i="55"/>
  <c r="J7" i="55"/>
  <c r="E315" i="10" s="1"/>
  <c r="L6" i="55"/>
  <c r="J6" i="55"/>
  <c r="E314" i="10" s="1"/>
  <c r="L5" i="55"/>
  <c r="J5" i="55"/>
  <c r="E313" i="10" s="1"/>
  <c r="L4" i="55"/>
  <c r="J4" i="55"/>
  <c r="E312" i="10" s="1"/>
  <c r="L3" i="55"/>
  <c r="J3" i="55"/>
  <c r="E311" i="10" s="1"/>
  <c r="L2" i="55"/>
  <c r="J2" i="55"/>
  <c r="H315" i="10" s="1"/>
  <c r="M100" i="54"/>
  <c r="M99" i="54"/>
  <c r="M98" i="54"/>
  <c r="M97" i="54"/>
  <c r="M96" i="54"/>
  <c r="M95" i="54"/>
  <c r="M94" i="54"/>
  <c r="M93" i="54"/>
  <c r="M92" i="54"/>
  <c r="M91" i="54"/>
  <c r="M90" i="54"/>
  <c r="M89" i="54"/>
  <c r="M88" i="54"/>
  <c r="M87" i="54"/>
  <c r="M86" i="54"/>
  <c r="M85" i="54"/>
  <c r="M84" i="54"/>
  <c r="M83" i="54"/>
  <c r="M82" i="54"/>
  <c r="M81" i="54"/>
  <c r="M80" i="54"/>
  <c r="M79" i="54"/>
  <c r="M78" i="54"/>
  <c r="M76" i="54"/>
  <c r="M75" i="54"/>
  <c r="M74" i="54"/>
  <c r="M73" i="54"/>
  <c r="M72" i="54"/>
  <c r="M71" i="54"/>
  <c r="M70" i="54"/>
  <c r="M69" i="54"/>
  <c r="M68" i="54"/>
  <c r="M67" i="54"/>
  <c r="M66" i="54"/>
  <c r="M65" i="54"/>
  <c r="M64" i="54"/>
  <c r="M63" i="54"/>
  <c r="M62" i="54"/>
  <c r="M61" i="54"/>
  <c r="M60" i="54"/>
  <c r="M59" i="54"/>
  <c r="M58" i="54"/>
  <c r="M57" i="54"/>
  <c r="M56" i="54"/>
  <c r="M55" i="54"/>
  <c r="M54" i="54"/>
  <c r="M53" i="54"/>
  <c r="M52" i="54"/>
  <c r="M51" i="54"/>
  <c r="M50" i="54"/>
  <c r="M49" i="54"/>
  <c r="M48" i="54"/>
  <c r="M47" i="54"/>
  <c r="M46" i="54"/>
  <c r="M45" i="54"/>
  <c r="M44" i="54"/>
  <c r="M43" i="54"/>
  <c r="M42" i="54"/>
  <c r="M41" i="54"/>
  <c r="M40" i="54"/>
  <c r="M39" i="54"/>
  <c r="M38" i="54"/>
  <c r="M37" i="54"/>
  <c r="M36" i="54"/>
  <c r="M35" i="54"/>
  <c r="M34" i="54"/>
  <c r="M33" i="54"/>
  <c r="M32" i="54"/>
  <c r="M31" i="54"/>
  <c r="M30" i="54"/>
  <c r="M29" i="54"/>
  <c r="M28" i="54"/>
  <c r="M27" i="54"/>
  <c r="M26" i="54"/>
  <c r="M25" i="54"/>
  <c r="M24" i="54"/>
  <c r="M23" i="54"/>
  <c r="M22" i="54"/>
  <c r="M21" i="54"/>
  <c r="M20" i="54"/>
  <c r="M19" i="54"/>
  <c r="M18" i="54"/>
  <c r="M17" i="54"/>
  <c r="M16" i="54"/>
  <c r="M15" i="54"/>
  <c r="M14" i="54"/>
  <c r="M13" i="54"/>
  <c r="M12" i="54"/>
  <c r="M11" i="54"/>
  <c r="K11" i="54"/>
  <c r="F305" i="10" s="1"/>
  <c r="M10" i="54"/>
  <c r="K10" i="54"/>
  <c r="F304" i="10" s="1"/>
  <c r="M9" i="54"/>
  <c r="K9" i="54"/>
  <c r="F303" i="10" s="1"/>
  <c r="M8" i="54"/>
  <c r="K8" i="54"/>
  <c r="F302" i="10" s="1"/>
  <c r="M7" i="54"/>
  <c r="K7" i="54"/>
  <c r="F301" i="10" s="1"/>
  <c r="M6" i="54"/>
  <c r="K6" i="54"/>
  <c r="F300" i="10" s="1"/>
  <c r="M5" i="54"/>
  <c r="K5" i="54"/>
  <c r="F299" i="10" s="1"/>
  <c r="M4" i="54"/>
  <c r="K4" i="54"/>
  <c r="F298" i="10" s="1"/>
  <c r="M3" i="54"/>
  <c r="K3" i="54"/>
  <c r="F297" i="10" s="1"/>
  <c r="M2" i="54"/>
  <c r="K2" i="54"/>
  <c r="I304" i="10" s="1"/>
  <c r="L100" i="53"/>
  <c r="L99" i="53"/>
  <c r="L98" i="53"/>
  <c r="L97" i="53"/>
  <c r="L96" i="53"/>
  <c r="L95" i="53"/>
  <c r="L94" i="53"/>
  <c r="L93" i="53"/>
  <c r="L92" i="53"/>
  <c r="L91" i="53"/>
  <c r="L90" i="53"/>
  <c r="L89" i="53"/>
  <c r="L88" i="53"/>
  <c r="L87" i="53"/>
  <c r="L86" i="53"/>
  <c r="L85" i="53"/>
  <c r="L84" i="53"/>
  <c r="L83" i="53"/>
  <c r="L82" i="53"/>
  <c r="L81" i="53"/>
  <c r="L80" i="53"/>
  <c r="L79" i="53"/>
  <c r="L78" i="53"/>
  <c r="L77" i="53"/>
  <c r="L76" i="53"/>
  <c r="L75" i="53"/>
  <c r="L74" i="53"/>
  <c r="L73" i="53"/>
  <c r="L72" i="53"/>
  <c r="L71" i="53"/>
  <c r="L70" i="53"/>
  <c r="L69" i="53"/>
  <c r="L68" i="53"/>
  <c r="L67" i="53"/>
  <c r="L66" i="53"/>
  <c r="L65" i="53"/>
  <c r="L64" i="53"/>
  <c r="L63" i="53"/>
  <c r="L62" i="53"/>
  <c r="L61" i="53"/>
  <c r="L60" i="53"/>
  <c r="L59" i="53"/>
  <c r="L58" i="53"/>
  <c r="L57" i="53"/>
  <c r="L56" i="53"/>
  <c r="L55" i="53"/>
  <c r="L54" i="53"/>
  <c r="L53" i="53"/>
  <c r="L52" i="53"/>
  <c r="L51" i="53"/>
  <c r="L50" i="53"/>
  <c r="L49" i="53"/>
  <c r="L48" i="53"/>
  <c r="L47" i="53"/>
  <c r="L46" i="53"/>
  <c r="L45" i="53"/>
  <c r="L44" i="53"/>
  <c r="L43" i="53"/>
  <c r="L42" i="53"/>
  <c r="L41" i="53"/>
  <c r="L40" i="53"/>
  <c r="L39" i="53"/>
  <c r="L38" i="53"/>
  <c r="L37" i="53"/>
  <c r="L36" i="53"/>
  <c r="L35" i="53"/>
  <c r="L34" i="53"/>
  <c r="L33" i="53"/>
  <c r="L32" i="53"/>
  <c r="L31" i="53"/>
  <c r="L30" i="53"/>
  <c r="L29" i="53"/>
  <c r="L28" i="53"/>
  <c r="L27" i="53"/>
  <c r="L26" i="53"/>
  <c r="L25" i="53"/>
  <c r="L24" i="53"/>
  <c r="L23" i="53"/>
  <c r="L22" i="53"/>
  <c r="L21" i="53"/>
  <c r="L20" i="53"/>
  <c r="L19" i="53"/>
  <c r="L18" i="53"/>
  <c r="L17" i="53"/>
  <c r="L16" i="53"/>
  <c r="L15" i="53"/>
  <c r="L14" i="53"/>
  <c r="L13" i="53"/>
  <c r="L12" i="53"/>
  <c r="L11" i="53"/>
  <c r="L10" i="53"/>
  <c r="L9" i="53"/>
  <c r="L8" i="53"/>
  <c r="L7" i="53"/>
  <c r="L6" i="53"/>
  <c r="J6" i="53"/>
  <c r="E292" i="10" s="1"/>
  <c r="L5" i="53"/>
  <c r="J5" i="53"/>
  <c r="E291" i="10" s="1"/>
  <c r="L4" i="53"/>
  <c r="J4" i="53"/>
  <c r="E290" i="10" s="1"/>
  <c r="L3" i="53"/>
  <c r="J3" i="53"/>
  <c r="E289" i="10" s="1"/>
  <c r="L2" i="53"/>
  <c r="J2" i="53"/>
  <c r="H291" i="10" s="1"/>
  <c r="L100" i="52"/>
  <c r="L99" i="52"/>
  <c r="L98" i="52"/>
  <c r="L97" i="52"/>
  <c r="L96" i="52"/>
  <c r="L95" i="52"/>
  <c r="L94" i="52"/>
  <c r="L93" i="52"/>
  <c r="L92" i="52"/>
  <c r="L91" i="52"/>
  <c r="L90" i="52"/>
  <c r="L89" i="52"/>
  <c r="L88" i="52"/>
  <c r="L87" i="52"/>
  <c r="L86" i="52"/>
  <c r="L85" i="52"/>
  <c r="L84" i="52"/>
  <c r="L83" i="52"/>
  <c r="L82" i="52"/>
  <c r="L81" i="52"/>
  <c r="L80" i="52"/>
  <c r="L79" i="52"/>
  <c r="L78" i="52"/>
  <c r="L77" i="52"/>
  <c r="L76" i="52"/>
  <c r="L75" i="52"/>
  <c r="L74" i="52"/>
  <c r="L73" i="52"/>
  <c r="L72" i="52"/>
  <c r="L71" i="52"/>
  <c r="L70" i="52"/>
  <c r="L69" i="52"/>
  <c r="L68" i="52"/>
  <c r="L67" i="52"/>
  <c r="L66" i="52"/>
  <c r="L65" i="52"/>
  <c r="L64" i="52"/>
  <c r="L63" i="52"/>
  <c r="L62" i="52"/>
  <c r="L61" i="52"/>
  <c r="L60" i="52"/>
  <c r="L59" i="52"/>
  <c r="L58" i="52"/>
  <c r="L57" i="52"/>
  <c r="L56" i="52"/>
  <c r="L55" i="52"/>
  <c r="L54" i="52"/>
  <c r="L53" i="52"/>
  <c r="L52" i="52"/>
  <c r="L51" i="52"/>
  <c r="L50" i="52"/>
  <c r="L49" i="52"/>
  <c r="L48" i="52"/>
  <c r="L47" i="52"/>
  <c r="L46" i="52"/>
  <c r="L45" i="52"/>
  <c r="L44" i="52"/>
  <c r="L43" i="52"/>
  <c r="L42" i="52"/>
  <c r="L41" i="52"/>
  <c r="L40" i="52"/>
  <c r="L39" i="52"/>
  <c r="L38" i="52"/>
  <c r="L37" i="52"/>
  <c r="L36" i="52"/>
  <c r="L35" i="52"/>
  <c r="L34" i="52"/>
  <c r="L33" i="52"/>
  <c r="L32" i="52"/>
  <c r="L31" i="52"/>
  <c r="L30" i="52"/>
  <c r="L29" i="52"/>
  <c r="L28" i="52"/>
  <c r="L27" i="52"/>
  <c r="L26" i="52"/>
  <c r="L25" i="52"/>
  <c r="L24" i="52"/>
  <c r="L23" i="52"/>
  <c r="L22" i="52"/>
  <c r="L21" i="52"/>
  <c r="L20" i="52"/>
  <c r="L19" i="52"/>
  <c r="L18" i="52"/>
  <c r="L17" i="52"/>
  <c r="L16" i="52"/>
  <c r="L15" i="52"/>
  <c r="L14" i="52"/>
  <c r="L13" i="52"/>
  <c r="L12" i="52"/>
  <c r="L11" i="52"/>
  <c r="L10" i="52"/>
  <c r="L9" i="52"/>
  <c r="F273" i="10"/>
  <c r="L8" i="52"/>
  <c r="J8" i="52"/>
  <c r="F272" i="10" s="1"/>
  <c r="L7" i="52"/>
  <c r="J7" i="52"/>
  <c r="F271" i="10" s="1"/>
  <c r="L6" i="52"/>
  <c r="J6" i="52"/>
  <c r="F270" i="10" s="1"/>
  <c r="L5" i="52"/>
  <c r="J5" i="52"/>
  <c r="F269" i="10" s="1"/>
  <c r="L4" i="52"/>
  <c r="J4" i="52"/>
  <c r="F268" i="10" s="1"/>
  <c r="L3" i="52"/>
  <c r="J3" i="52"/>
  <c r="F267" i="10" s="1"/>
  <c r="L2" i="52"/>
  <c r="J2" i="52"/>
  <c r="I272" i="10" s="1"/>
  <c r="L100" i="51"/>
  <c r="L99" i="51"/>
  <c r="L98" i="51"/>
  <c r="L97" i="51"/>
  <c r="L96" i="51"/>
  <c r="L95" i="51"/>
  <c r="L94" i="51"/>
  <c r="L93" i="51"/>
  <c r="L92" i="51"/>
  <c r="L91" i="51"/>
  <c r="L90" i="51"/>
  <c r="L89" i="51"/>
  <c r="L88" i="51"/>
  <c r="L87" i="51"/>
  <c r="L86" i="51"/>
  <c r="L85" i="51"/>
  <c r="L84" i="51"/>
  <c r="L83" i="51"/>
  <c r="L82" i="51"/>
  <c r="L81" i="51"/>
  <c r="L80" i="51"/>
  <c r="L79" i="51"/>
  <c r="L78" i="51"/>
  <c r="L77" i="51"/>
  <c r="L76" i="51"/>
  <c r="L75" i="51"/>
  <c r="L74" i="51"/>
  <c r="L73" i="51"/>
  <c r="L72" i="51"/>
  <c r="L71" i="51"/>
  <c r="L70" i="51"/>
  <c r="L69" i="51"/>
  <c r="L68" i="51"/>
  <c r="L67" i="51"/>
  <c r="L66" i="51"/>
  <c r="L65" i="51"/>
  <c r="L64" i="51"/>
  <c r="L63" i="51"/>
  <c r="L62" i="51"/>
  <c r="L61" i="51"/>
  <c r="L60" i="51"/>
  <c r="L59" i="51"/>
  <c r="L58" i="51"/>
  <c r="L57" i="51"/>
  <c r="L56" i="51"/>
  <c r="L55" i="51"/>
  <c r="L54" i="51"/>
  <c r="L53" i="51"/>
  <c r="L52" i="51"/>
  <c r="L51" i="51"/>
  <c r="L50" i="51"/>
  <c r="L49" i="51"/>
  <c r="L48" i="51"/>
  <c r="L47" i="51"/>
  <c r="L46" i="51"/>
  <c r="L45" i="51"/>
  <c r="L44" i="51"/>
  <c r="L43" i="51"/>
  <c r="L42" i="51"/>
  <c r="L41" i="51"/>
  <c r="L40" i="51"/>
  <c r="L39" i="51"/>
  <c r="L38" i="51"/>
  <c r="L37" i="51"/>
  <c r="L36" i="51"/>
  <c r="L35" i="51"/>
  <c r="L34" i="51"/>
  <c r="L33" i="51"/>
  <c r="L32" i="51"/>
  <c r="L31" i="51"/>
  <c r="L30" i="51"/>
  <c r="L29" i="51"/>
  <c r="L28" i="51"/>
  <c r="L27" i="51"/>
  <c r="L26" i="51"/>
  <c r="L25" i="51"/>
  <c r="L24" i="51"/>
  <c r="L23" i="51"/>
  <c r="L22" i="51"/>
  <c r="L21" i="51"/>
  <c r="L20" i="51"/>
  <c r="L19" i="51"/>
  <c r="L18" i="51"/>
  <c r="L17" i="51"/>
  <c r="L16" i="51"/>
  <c r="L15" i="51"/>
  <c r="L14" i="51"/>
  <c r="L13" i="51"/>
  <c r="L12" i="51"/>
  <c r="L11" i="51"/>
  <c r="L10" i="51"/>
  <c r="L9" i="51"/>
  <c r="L8" i="51"/>
  <c r="L7" i="51"/>
  <c r="D227" i="10"/>
  <c r="L6" i="51"/>
  <c r="J6" i="51"/>
  <c r="D226" i="10" s="1"/>
  <c r="L5" i="51"/>
  <c r="J5" i="51"/>
  <c r="D225" i="10" s="1"/>
  <c r="L4" i="51"/>
  <c r="J4" i="51"/>
  <c r="D224" i="10" s="1"/>
  <c r="L3" i="51"/>
  <c r="J3" i="51"/>
  <c r="D223" i="10" s="1"/>
  <c r="L2" i="51"/>
  <c r="J2" i="51"/>
  <c r="G226" i="10" s="1"/>
  <c r="S100" i="50"/>
  <c r="S99" i="50"/>
  <c r="S98" i="50"/>
  <c r="S97" i="50"/>
  <c r="S96" i="50"/>
  <c r="S95" i="50"/>
  <c r="S94" i="50"/>
  <c r="S93" i="50"/>
  <c r="S92" i="50"/>
  <c r="S91" i="50"/>
  <c r="S90" i="50"/>
  <c r="S89" i="50"/>
  <c r="S88" i="50"/>
  <c r="S87" i="50"/>
  <c r="S86" i="50"/>
  <c r="S85" i="50"/>
  <c r="S84" i="50"/>
  <c r="S83" i="50"/>
  <c r="S82" i="50"/>
  <c r="S81" i="50"/>
  <c r="S80" i="50"/>
  <c r="S79" i="50"/>
  <c r="S78" i="50"/>
  <c r="S77" i="50"/>
  <c r="S76" i="50"/>
  <c r="S75" i="50"/>
  <c r="S74" i="50"/>
  <c r="S73" i="50"/>
  <c r="S72" i="50"/>
  <c r="S71" i="50"/>
  <c r="S70" i="50"/>
  <c r="S69" i="50"/>
  <c r="S68" i="50"/>
  <c r="S67" i="50"/>
  <c r="S66" i="50"/>
  <c r="S65" i="50"/>
  <c r="S64" i="50"/>
  <c r="S63" i="50"/>
  <c r="S62" i="50"/>
  <c r="S61" i="50"/>
  <c r="S60" i="50"/>
  <c r="S59" i="50"/>
  <c r="S58" i="50"/>
  <c r="S57" i="50"/>
  <c r="S56" i="50"/>
  <c r="S55" i="50"/>
  <c r="S54" i="50"/>
  <c r="S53" i="50"/>
  <c r="S52" i="50"/>
  <c r="S51" i="50"/>
  <c r="S50" i="50"/>
  <c r="S49" i="50"/>
  <c r="S48" i="50"/>
  <c r="S47" i="50"/>
  <c r="S46" i="50"/>
  <c r="S45" i="50"/>
  <c r="S44" i="50"/>
  <c r="S43" i="50"/>
  <c r="S42" i="50"/>
  <c r="S41" i="50"/>
  <c r="S40" i="50"/>
  <c r="S39" i="50"/>
  <c r="S38" i="50"/>
  <c r="S37" i="50"/>
  <c r="S36" i="50"/>
  <c r="S35" i="50"/>
  <c r="S34" i="50"/>
  <c r="S33" i="50"/>
  <c r="S32" i="50"/>
  <c r="S31" i="50"/>
  <c r="S30" i="50"/>
  <c r="S29" i="50"/>
  <c r="S28" i="50"/>
  <c r="S27" i="50"/>
  <c r="S26" i="50"/>
  <c r="S25" i="50"/>
  <c r="S24" i="50"/>
  <c r="S23" i="50"/>
  <c r="S22" i="50"/>
  <c r="Q22" i="50"/>
  <c r="I185" i="10" s="1"/>
  <c r="S21" i="50"/>
  <c r="Q21" i="50"/>
  <c r="I184" i="10" s="1"/>
  <c r="S20" i="50"/>
  <c r="Q20" i="50"/>
  <c r="I183" i="10" s="1"/>
  <c r="S19" i="50"/>
  <c r="Q19" i="50"/>
  <c r="I182" i="10" s="1"/>
  <c r="S18" i="50"/>
  <c r="Q18" i="50"/>
  <c r="I181" i="10" s="1"/>
  <c r="S17" i="50"/>
  <c r="Q17" i="50"/>
  <c r="I180" i="10" s="1"/>
  <c r="S16" i="50"/>
  <c r="Q16" i="50"/>
  <c r="D193" i="10" s="1"/>
  <c r="S15" i="50"/>
  <c r="Q15" i="50"/>
  <c r="D192" i="10" s="1"/>
  <c r="S14" i="50"/>
  <c r="Q14" i="50"/>
  <c r="D191" i="10" s="1"/>
  <c r="S13" i="50"/>
  <c r="Q13" i="50"/>
  <c r="D190" i="10" s="1"/>
  <c r="S12" i="50"/>
  <c r="Q12" i="50"/>
  <c r="D189" i="10" s="1"/>
  <c r="S11" i="50"/>
  <c r="Q11" i="50"/>
  <c r="D188" i="10" s="1"/>
  <c r="S10" i="50"/>
  <c r="Q10" i="50"/>
  <c r="D187" i="10" s="1"/>
  <c r="S9" i="50"/>
  <c r="Q9" i="50"/>
  <c r="D186" i="10" s="1"/>
  <c r="S8" i="50"/>
  <c r="Q8" i="50"/>
  <c r="D185" i="10" s="1"/>
  <c r="S7" i="50"/>
  <c r="Q7" i="50"/>
  <c r="D184" i="10" s="1"/>
  <c r="S6" i="50"/>
  <c r="Q6" i="50"/>
  <c r="D183" i="10" s="1"/>
  <c r="S5" i="50"/>
  <c r="Q5" i="50"/>
  <c r="D182" i="10" s="1"/>
  <c r="S4" i="50"/>
  <c r="Q4" i="50"/>
  <c r="D181" i="10" s="1"/>
  <c r="S3" i="50"/>
  <c r="Q3" i="50"/>
  <c r="D180" i="10" s="1"/>
  <c r="S2" i="50"/>
  <c r="G189" i="10"/>
  <c r="E93" i="10" l="1"/>
  <c r="E94" i="10"/>
  <c r="E95" i="10"/>
  <c r="H95" i="10"/>
  <c r="C66" i="10" l="1"/>
  <c r="H62" i="10"/>
  <c r="H61" i="10"/>
  <c r="H60" i="10"/>
  <c r="H59" i="10"/>
  <c r="H58" i="10"/>
  <c r="H57" i="10"/>
  <c r="H63" i="10" l="1"/>
  <c r="S100" i="49"/>
  <c r="S99" i="49"/>
  <c r="S98" i="49"/>
  <c r="S97" i="49"/>
  <c r="S96" i="49"/>
  <c r="S95" i="49"/>
  <c r="S94" i="49"/>
  <c r="S93" i="49"/>
  <c r="S92" i="49"/>
  <c r="S91" i="49"/>
  <c r="S90" i="49"/>
  <c r="S89" i="49"/>
  <c r="S88" i="49"/>
  <c r="S87" i="49"/>
  <c r="S86" i="49"/>
  <c r="S85" i="49"/>
  <c r="S84" i="49"/>
  <c r="S83" i="49"/>
  <c r="S82" i="49"/>
  <c r="S81" i="49"/>
  <c r="S80" i="49"/>
  <c r="S79" i="49"/>
  <c r="S78" i="49"/>
  <c r="S76" i="49"/>
  <c r="S75" i="49"/>
  <c r="S74" i="49"/>
  <c r="S73" i="49"/>
  <c r="S72" i="49"/>
  <c r="S71" i="49"/>
  <c r="S70" i="49"/>
  <c r="S69" i="49"/>
  <c r="S68" i="49"/>
  <c r="S67" i="49"/>
  <c r="S66" i="49"/>
  <c r="S65" i="49"/>
  <c r="S64" i="49"/>
  <c r="S63" i="49"/>
  <c r="S62" i="49"/>
  <c r="S61" i="49"/>
  <c r="S60" i="49"/>
  <c r="S59" i="49"/>
  <c r="S58" i="49"/>
  <c r="S57" i="49"/>
  <c r="S56" i="49"/>
  <c r="S55" i="49"/>
  <c r="S54" i="49"/>
  <c r="S53" i="49"/>
  <c r="S52" i="49"/>
  <c r="S51" i="49"/>
  <c r="S50" i="49"/>
  <c r="S49" i="49"/>
  <c r="S48" i="49"/>
  <c r="S47" i="49"/>
  <c r="S46" i="49"/>
  <c r="S45" i="49"/>
  <c r="S44" i="49"/>
  <c r="S43" i="49"/>
  <c r="S42" i="49"/>
  <c r="S41" i="49"/>
  <c r="S40" i="49"/>
  <c r="S39" i="49"/>
  <c r="S38" i="49"/>
  <c r="S37" i="49"/>
  <c r="S36" i="49"/>
  <c r="S35" i="49"/>
  <c r="S34" i="49"/>
  <c r="S33" i="49"/>
  <c r="S32" i="49"/>
  <c r="S31" i="49"/>
  <c r="S30" i="49"/>
  <c r="S29" i="49"/>
  <c r="S28" i="49"/>
  <c r="S27" i="49"/>
  <c r="S26" i="49"/>
  <c r="S25" i="49"/>
  <c r="S24" i="49"/>
  <c r="S23" i="49"/>
  <c r="S22" i="49"/>
  <c r="S21" i="49"/>
  <c r="S20" i="49"/>
  <c r="S19" i="49"/>
  <c r="S18" i="49"/>
  <c r="Q18" i="49"/>
  <c r="S17" i="49"/>
  <c r="Q17" i="49"/>
  <c r="S16" i="49"/>
  <c r="Q16" i="49"/>
  <c r="S15" i="49"/>
  <c r="Q15" i="49"/>
  <c r="S14" i="49"/>
  <c r="Q14" i="49"/>
  <c r="S13" i="49"/>
  <c r="Q13" i="49"/>
  <c r="S12" i="49"/>
  <c r="Q12" i="49"/>
  <c r="S11" i="49"/>
  <c r="Q11" i="49"/>
  <c r="S10" i="49"/>
  <c r="Q10" i="49"/>
  <c r="S9" i="49"/>
  <c r="Q9" i="49"/>
  <c r="S8" i="49"/>
  <c r="Q8" i="49"/>
  <c r="S7" i="49"/>
  <c r="Q7" i="49"/>
  <c r="S6" i="49"/>
  <c r="Q6" i="49"/>
  <c r="S5" i="49"/>
  <c r="Q5" i="49"/>
  <c r="S4" i="49"/>
  <c r="Q4" i="49"/>
  <c r="S3" i="49"/>
  <c r="Q3" i="49"/>
  <c r="S2" i="49"/>
  <c r="Q2" i="49"/>
  <c r="L100" i="48"/>
  <c r="L99" i="48"/>
  <c r="L98" i="48"/>
  <c r="L97" i="48"/>
  <c r="L96" i="48"/>
  <c r="L95" i="48"/>
  <c r="L94" i="48"/>
  <c r="L93" i="48"/>
  <c r="L92" i="48"/>
  <c r="L91" i="48"/>
  <c r="L90" i="48"/>
  <c r="L89" i="48"/>
  <c r="L88" i="48"/>
  <c r="L87" i="48"/>
  <c r="L86" i="48"/>
  <c r="L85" i="48"/>
  <c r="L84" i="48"/>
  <c r="L83" i="48"/>
  <c r="L82" i="48"/>
  <c r="L81" i="48"/>
  <c r="L80" i="48"/>
  <c r="L79" i="48"/>
  <c r="L78" i="48"/>
  <c r="L76" i="48"/>
  <c r="L75" i="48"/>
  <c r="L74" i="48"/>
  <c r="L73" i="48"/>
  <c r="L72" i="48"/>
  <c r="L71" i="48"/>
  <c r="L70" i="48"/>
  <c r="L69" i="48"/>
  <c r="L68" i="48"/>
  <c r="L67" i="48"/>
  <c r="L66" i="48"/>
  <c r="L65" i="48"/>
  <c r="L64" i="48"/>
  <c r="L63" i="48"/>
  <c r="L62" i="48"/>
  <c r="L61" i="48"/>
  <c r="L60" i="48"/>
  <c r="L59" i="48"/>
  <c r="L58" i="48"/>
  <c r="L57" i="48"/>
  <c r="L56" i="48"/>
  <c r="L55" i="48"/>
  <c r="L54" i="48"/>
  <c r="L53" i="48"/>
  <c r="L52" i="48"/>
  <c r="L51" i="48"/>
  <c r="L50" i="48"/>
  <c r="L49" i="48"/>
  <c r="L48" i="48"/>
  <c r="L47" i="48"/>
  <c r="L46" i="48"/>
  <c r="L45" i="48"/>
  <c r="L44" i="48"/>
  <c r="L43" i="48"/>
  <c r="L42" i="48"/>
  <c r="L41" i="48"/>
  <c r="L40" i="48"/>
  <c r="L39" i="48"/>
  <c r="L38" i="48"/>
  <c r="L37" i="48"/>
  <c r="L36" i="48"/>
  <c r="L35" i="48"/>
  <c r="L34" i="48"/>
  <c r="L33" i="48"/>
  <c r="L32" i="48"/>
  <c r="L31" i="48"/>
  <c r="L30" i="48"/>
  <c r="L29" i="48"/>
  <c r="L28" i="48"/>
  <c r="L27" i="48"/>
  <c r="L26" i="48"/>
  <c r="L25" i="48"/>
  <c r="L24" i="48"/>
  <c r="L23" i="48"/>
  <c r="L22" i="48"/>
  <c r="L21" i="48"/>
  <c r="L20" i="48"/>
  <c r="L19" i="48"/>
  <c r="L18" i="48"/>
  <c r="L17" i="48"/>
  <c r="L16" i="48"/>
  <c r="L15" i="48"/>
  <c r="L14" i="48"/>
  <c r="L13" i="48"/>
  <c r="L12" i="48"/>
  <c r="L11" i="48"/>
  <c r="L10" i="48"/>
  <c r="L9" i="48"/>
  <c r="L8" i="48"/>
  <c r="J8" i="48"/>
  <c r="L7" i="48"/>
  <c r="J7" i="48"/>
  <c r="L6" i="48"/>
  <c r="J6" i="48"/>
  <c r="L5" i="48"/>
  <c r="J5" i="48"/>
  <c r="L4" i="48"/>
  <c r="J4" i="48"/>
  <c r="L3" i="48"/>
  <c r="J3" i="48"/>
  <c r="L2" i="48"/>
  <c r="J2" i="48"/>
  <c r="M100" i="47"/>
  <c r="M99" i="47"/>
  <c r="M98" i="47"/>
  <c r="M97" i="47"/>
  <c r="M96" i="47"/>
  <c r="M95" i="47"/>
  <c r="M94" i="47"/>
  <c r="M93" i="47"/>
  <c r="M92" i="47"/>
  <c r="M91" i="47"/>
  <c r="M90" i="47"/>
  <c r="M89" i="47"/>
  <c r="M88" i="47"/>
  <c r="M87" i="47"/>
  <c r="M86" i="47"/>
  <c r="M85" i="47"/>
  <c r="M84" i="47"/>
  <c r="M83" i="47"/>
  <c r="M82" i="47"/>
  <c r="M81" i="47"/>
  <c r="M80" i="47"/>
  <c r="M79" i="47"/>
  <c r="M78"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44" i="47"/>
  <c r="M43" i="47"/>
  <c r="M42" i="47"/>
  <c r="M41" i="47"/>
  <c r="M40" i="47"/>
  <c r="M39" i="47"/>
  <c r="M38" i="47"/>
  <c r="M37" i="47"/>
  <c r="M36" i="47"/>
  <c r="M35" i="47"/>
  <c r="M34" i="47"/>
  <c r="M33" i="47"/>
  <c r="M32" i="47"/>
  <c r="M31" i="47"/>
  <c r="M30" i="47"/>
  <c r="M29" i="47"/>
  <c r="M28" i="47"/>
  <c r="M27" i="47"/>
  <c r="M26" i="47"/>
  <c r="M25" i="47"/>
  <c r="M24" i="47"/>
  <c r="M23" i="47"/>
  <c r="M22" i="47"/>
  <c r="M21" i="47"/>
  <c r="M20" i="47"/>
  <c r="M19" i="47"/>
  <c r="M18" i="47"/>
  <c r="M17" i="47"/>
  <c r="M16" i="47"/>
  <c r="M15" i="47"/>
  <c r="M14" i="47"/>
  <c r="M13" i="47"/>
  <c r="M12" i="47"/>
  <c r="M11" i="47"/>
  <c r="K11" i="47"/>
  <c r="M10" i="47"/>
  <c r="K10" i="47"/>
  <c r="M9" i="47"/>
  <c r="K9" i="47"/>
  <c r="M8" i="47"/>
  <c r="K8" i="47"/>
  <c r="M7" i="47"/>
  <c r="K7" i="47"/>
  <c r="M6" i="47"/>
  <c r="K6" i="47"/>
  <c r="M5" i="47"/>
  <c r="K5" i="47"/>
  <c r="M4" i="47"/>
  <c r="K4" i="47"/>
  <c r="M3" i="47"/>
  <c r="K3" i="47"/>
  <c r="F306" i="10" s="1"/>
  <c r="M2" i="47"/>
  <c r="K2" i="47"/>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12" i="46"/>
  <c r="L11" i="46"/>
  <c r="L10" i="46"/>
  <c r="L9" i="46"/>
  <c r="L8" i="46"/>
  <c r="L7" i="46"/>
  <c r="L6" i="46"/>
  <c r="J6" i="46"/>
  <c r="L5" i="46"/>
  <c r="J5" i="46"/>
  <c r="L4" i="46"/>
  <c r="J4" i="46"/>
  <c r="L3" i="46"/>
  <c r="J3" i="46"/>
  <c r="L2" i="46"/>
  <c r="J2" i="46"/>
  <c r="L100" i="45"/>
  <c r="L99" i="45"/>
  <c r="L98" i="45"/>
  <c r="L97" i="45"/>
  <c r="L96" i="45"/>
  <c r="L95" i="45"/>
  <c r="L94" i="45"/>
  <c r="L93" i="45"/>
  <c r="L92" i="45"/>
  <c r="L91" i="45"/>
  <c r="L90" i="45"/>
  <c r="L89" i="45"/>
  <c r="L88" i="45"/>
  <c r="L87" i="45"/>
  <c r="L86" i="45"/>
  <c r="L85" i="45"/>
  <c r="L84" i="45"/>
  <c r="L83" i="45"/>
  <c r="L82" i="45"/>
  <c r="L81" i="45"/>
  <c r="L80" i="45"/>
  <c r="L79" i="45"/>
  <c r="L78" i="45"/>
  <c r="L77" i="45"/>
  <c r="L76" i="45"/>
  <c r="L75" i="45"/>
  <c r="L74" i="45"/>
  <c r="L73" i="45"/>
  <c r="L72" i="45"/>
  <c r="L71" i="45"/>
  <c r="L70" i="45"/>
  <c r="L69" i="45"/>
  <c r="L68" i="45"/>
  <c r="L67" i="45"/>
  <c r="L66" i="45"/>
  <c r="L65" i="45"/>
  <c r="L64" i="45"/>
  <c r="L63" i="45"/>
  <c r="L62" i="45"/>
  <c r="L61" i="45"/>
  <c r="L60" i="45"/>
  <c r="L59" i="45"/>
  <c r="L58" i="45"/>
  <c r="L57" i="45"/>
  <c r="L56" i="45"/>
  <c r="L55" i="45"/>
  <c r="L54" i="45"/>
  <c r="L53" i="45"/>
  <c r="L52" i="45"/>
  <c r="L51" i="45"/>
  <c r="L50" i="45"/>
  <c r="L49" i="45"/>
  <c r="L48" i="45"/>
  <c r="L47" i="45"/>
  <c r="L46" i="45"/>
  <c r="L45" i="45"/>
  <c r="L44" i="45"/>
  <c r="L43" i="45"/>
  <c r="L42" i="45"/>
  <c r="L41" i="45"/>
  <c r="L40" i="45"/>
  <c r="L39" i="45"/>
  <c r="L38" i="45"/>
  <c r="L37" i="45"/>
  <c r="L36" i="45"/>
  <c r="L35" i="45"/>
  <c r="L34" i="45"/>
  <c r="L33" i="45"/>
  <c r="L32" i="45"/>
  <c r="L31" i="45"/>
  <c r="L30" i="45"/>
  <c r="L29" i="45"/>
  <c r="L28" i="45"/>
  <c r="L27" i="45"/>
  <c r="L26" i="45"/>
  <c r="L25" i="45"/>
  <c r="L24" i="45"/>
  <c r="L23" i="45"/>
  <c r="L22" i="45"/>
  <c r="L21" i="45"/>
  <c r="L20" i="45"/>
  <c r="L19" i="45"/>
  <c r="L18" i="45"/>
  <c r="L17" i="45"/>
  <c r="L16" i="45"/>
  <c r="L15" i="45"/>
  <c r="L14" i="45"/>
  <c r="L13" i="45"/>
  <c r="L12" i="45"/>
  <c r="L11" i="45"/>
  <c r="L10" i="45"/>
  <c r="L9" i="45"/>
  <c r="J9" i="45"/>
  <c r="L8" i="45"/>
  <c r="J8" i="45"/>
  <c r="L7" i="45"/>
  <c r="J7" i="45"/>
  <c r="L6" i="45"/>
  <c r="J6" i="45"/>
  <c r="L5" i="45"/>
  <c r="J5" i="45"/>
  <c r="L4" i="45"/>
  <c r="J4" i="45"/>
  <c r="L3" i="45"/>
  <c r="J3" i="45"/>
  <c r="L2" i="45"/>
  <c r="J2" i="45"/>
  <c r="L100" i="44"/>
  <c r="L99" i="44"/>
  <c r="L98" i="44"/>
  <c r="L97" i="44"/>
  <c r="L96" i="44"/>
  <c r="L95" i="44"/>
  <c r="L94" i="44"/>
  <c r="L93" i="44"/>
  <c r="L92" i="44"/>
  <c r="L91" i="44"/>
  <c r="L90" i="44"/>
  <c r="L89" i="44"/>
  <c r="L88" i="44"/>
  <c r="L87" i="44"/>
  <c r="L86" i="44"/>
  <c r="L85" i="44"/>
  <c r="L84" i="44"/>
  <c r="L83" i="44"/>
  <c r="L82" i="44"/>
  <c r="L81" i="44"/>
  <c r="L80" i="44"/>
  <c r="L79" i="44"/>
  <c r="L78" i="44"/>
  <c r="L77" i="44"/>
  <c r="L76" i="44"/>
  <c r="L75" i="44"/>
  <c r="L74" i="44"/>
  <c r="L73" i="44"/>
  <c r="L72" i="44"/>
  <c r="L71" i="44"/>
  <c r="L70" i="44"/>
  <c r="L69" i="44"/>
  <c r="L68" i="44"/>
  <c r="L67" i="44"/>
  <c r="L66" i="44"/>
  <c r="L65" i="44"/>
  <c r="L64" i="44"/>
  <c r="L63" i="44"/>
  <c r="L62" i="44"/>
  <c r="L61" i="44"/>
  <c r="L60" i="44"/>
  <c r="L59" i="44"/>
  <c r="L58" i="44"/>
  <c r="L57" i="44"/>
  <c r="L56" i="44"/>
  <c r="L55" i="44"/>
  <c r="L54" i="44"/>
  <c r="L53" i="44"/>
  <c r="L52" i="44"/>
  <c r="L51" i="44"/>
  <c r="L50" i="44"/>
  <c r="L49" i="44"/>
  <c r="L48" i="44"/>
  <c r="L47" i="44"/>
  <c r="L46" i="44"/>
  <c r="L45" i="44"/>
  <c r="L44" i="44"/>
  <c r="L43" i="44"/>
  <c r="L42" i="44"/>
  <c r="L41" i="44"/>
  <c r="L40" i="44"/>
  <c r="L39" i="44"/>
  <c r="L38" i="44"/>
  <c r="L37" i="44"/>
  <c r="L36" i="44"/>
  <c r="L35" i="44"/>
  <c r="L34" i="44"/>
  <c r="L33" i="44"/>
  <c r="L32" i="44"/>
  <c r="L31" i="44"/>
  <c r="L30" i="44"/>
  <c r="L29" i="44"/>
  <c r="L28" i="44"/>
  <c r="L27" i="44"/>
  <c r="L26" i="44"/>
  <c r="L25" i="44"/>
  <c r="L24" i="44"/>
  <c r="L23" i="44"/>
  <c r="L22" i="44"/>
  <c r="L21" i="44"/>
  <c r="L20" i="44"/>
  <c r="L19" i="44"/>
  <c r="L18" i="44"/>
  <c r="L17" i="44"/>
  <c r="L16" i="44"/>
  <c r="L15" i="44"/>
  <c r="L14" i="44"/>
  <c r="L13" i="44"/>
  <c r="L12" i="44"/>
  <c r="L11" i="44"/>
  <c r="L10" i="44"/>
  <c r="L9" i="44"/>
  <c r="L8" i="44"/>
  <c r="L7" i="44"/>
  <c r="J7" i="44"/>
  <c r="L6" i="44"/>
  <c r="J6" i="44"/>
  <c r="L5" i="44"/>
  <c r="J5" i="44"/>
  <c r="L4" i="44"/>
  <c r="J4" i="44"/>
  <c r="L3" i="44"/>
  <c r="J3" i="44"/>
  <c r="L2" i="44"/>
  <c r="J2" i="44"/>
  <c r="S100" i="43"/>
  <c r="S99" i="43"/>
  <c r="S98" i="43"/>
  <c r="S97" i="43"/>
  <c r="S96" i="43"/>
  <c r="S95" i="43"/>
  <c r="S94" i="43"/>
  <c r="S93" i="43"/>
  <c r="S92" i="43"/>
  <c r="S91" i="43"/>
  <c r="S90" i="43"/>
  <c r="S89" i="43"/>
  <c r="S88" i="43"/>
  <c r="S87" i="43"/>
  <c r="S86" i="43"/>
  <c r="S85" i="43"/>
  <c r="S84" i="43"/>
  <c r="S83" i="43"/>
  <c r="S82" i="43"/>
  <c r="S81" i="43"/>
  <c r="S80" i="43"/>
  <c r="S79" i="43"/>
  <c r="S78" i="43"/>
  <c r="S77" i="43"/>
  <c r="S76" i="43"/>
  <c r="S75" i="43"/>
  <c r="S74" i="43"/>
  <c r="S73" i="43"/>
  <c r="S72" i="43"/>
  <c r="S71" i="43"/>
  <c r="S70" i="43"/>
  <c r="S69" i="43"/>
  <c r="S68" i="43"/>
  <c r="S67" i="43"/>
  <c r="S66" i="43"/>
  <c r="S65" i="43"/>
  <c r="S64" i="43"/>
  <c r="S63" i="43"/>
  <c r="S62" i="43"/>
  <c r="S61" i="43"/>
  <c r="S60" i="43"/>
  <c r="S59" i="43"/>
  <c r="S58" i="43"/>
  <c r="S57" i="43"/>
  <c r="S56" i="43"/>
  <c r="S55" i="43"/>
  <c r="S54" i="43"/>
  <c r="S53" i="43"/>
  <c r="S52" i="43"/>
  <c r="S51" i="43"/>
  <c r="S50" i="43"/>
  <c r="S49" i="43"/>
  <c r="S48" i="43"/>
  <c r="S47" i="43"/>
  <c r="S46" i="43"/>
  <c r="S45" i="43"/>
  <c r="S44" i="43"/>
  <c r="S43" i="43"/>
  <c r="S42" i="43"/>
  <c r="S41" i="43"/>
  <c r="S40" i="43"/>
  <c r="S39" i="43"/>
  <c r="S38" i="43"/>
  <c r="S37" i="43"/>
  <c r="S36" i="43"/>
  <c r="S35" i="43"/>
  <c r="S34" i="43"/>
  <c r="S33" i="43"/>
  <c r="S32" i="43"/>
  <c r="S31" i="43"/>
  <c r="S30" i="43"/>
  <c r="S29" i="43"/>
  <c r="S28" i="43"/>
  <c r="S27" i="43"/>
  <c r="S26" i="43"/>
  <c r="S25" i="43"/>
  <c r="S24" i="43"/>
  <c r="S23" i="43"/>
  <c r="S22" i="43"/>
  <c r="Q22" i="43"/>
  <c r="S21" i="43"/>
  <c r="Q21" i="43"/>
  <c r="S20" i="43"/>
  <c r="Q20" i="43"/>
  <c r="S19" i="43"/>
  <c r="Q19" i="43"/>
  <c r="S18" i="43"/>
  <c r="Q18" i="43"/>
  <c r="S17" i="43"/>
  <c r="Q17" i="43"/>
  <c r="S16" i="43"/>
  <c r="Q16" i="43"/>
  <c r="S15" i="43"/>
  <c r="Q15" i="43"/>
  <c r="S14" i="43"/>
  <c r="Q14" i="43"/>
  <c r="S13" i="43"/>
  <c r="Q13" i="43"/>
  <c r="S12" i="43"/>
  <c r="Q12" i="43"/>
  <c r="S11" i="43"/>
  <c r="Q11" i="43"/>
  <c r="S10" i="43"/>
  <c r="Q10" i="43"/>
  <c r="S9" i="43"/>
  <c r="Q9" i="43"/>
  <c r="S8" i="43"/>
  <c r="Q8" i="43"/>
  <c r="S7" i="43"/>
  <c r="Q7" i="43"/>
  <c r="S6" i="43"/>
  <c r="Q6" i="43"/>
  <c r="S5" i="43"/>
  <c r="Q5" i="43"/>
  <c r="S4" i="43"/>
  <c r="Q4" i="43"/>
  <c r="S3" i="43"/>
  <c r="Q3" i="43"/>
  <c r="S2" i="43"/>
  <c r="Q2" i="43"/>
  <c r="J306" i="10" l="1"/>
  <c r="F371" i="10"/>
  <c r="J371" i="10" s="1"/>
  <c r="E317" i="10"/>
  <c r="I317" i="10" s="1"/>
  <c r="E293" i="10"/>
  <c r="I293" i="10" s="1"/>
  <c r="I186" i="10"/>
  <c r="H191" i="10" s="1"/>
  <c r="D228" i="10"/>
  <c r="H228" i="10" s="1"/>
  <c r="F274" i="10"/>
  <c r="J274" i="10" s="1"/>
  <c r="N18" i="28"/>
  <c r="G267" i="10" l="1"/>
  <c r="F314" i="10"/>
  <c r="E224" i="10"/>
  <c r="J184" i="10"/>
  <c r="F313" i="10"/>
  <c r="F312" i="10"/>
  <c r="F316" i="10"/>
  <c r="F315" i="10"/>
  <c r="F311" i="10"/>
  <c r="F290" i="10"/>
  <c r="E186" i="10"/>
  <c r="F291" i="10"/>
  <c r="F289" i="10"/>
  <c r="F292" i="10"/>
  <c r="E226" i="10"/>
  <c r="E223" i="10"/>
  <c r="E182" i="10"/>
  <c r="E190" i="10"/>
  <c r="E225" i="10"/>
  <c r="J181" i="10"/>
  <c r="J185" i="10"/>
  <c r="E183" i="10"/>
  <c r="E187" i="10"/>
  <c r="E191" i="10"/>
  <c r="J182" i="10"/>
  <c r="J180" i="10"/>
  <c r="E184" i="10"/>
  <c r="E188" i="10"/>
  <c r="E192" i="10"/>
  <c r="E180" i="10"/>
  <c r="E227" i="10"/>
  <c r="J183" i="10"/>
  <c r="E181" i="10"/>
  <c r="E185" i="10"/>
  <c r="E189" i="10"/>
  <c r="E193" i="10"/>
  <c r="S100" i="42"/>
  <c r="S99" i="42"/>
  <c r="S98" i="42"/>
  <c r="S97" i="42"/>
  <c r="S96" i="42"/>
  <c r="S95" i="42"/>
  <c r="S94" i="42"/>
  <c r="S93" i="42"/>
  <c r="S92" i="42"/>
  <c r="S91" i="42"/>
  <c r="S90" i="42"/>
  <c r="S89" i="42"/>
  <c r="S88" i="42"/>
  <c r="S87" i="42"/>
  <c r="S86" i="42"/>
  <c r="S85" i="42"/>
  <c r="S84" i="42"/>
  <c r="S83" i="42"/>
  <c r="S82" i="42"/>
  <c r="S81" i="42"/>
  <c r="S80" i="42"/>
  <c r="S79" i="42"/>
  <c r="S78" i="42"/>
  <c r="S76" i="42"/>
  <c r="S75" i="42"/>
  <c r="S74" i="42"/>
  <c r="S73" i="42"/>
  <c r="S72" i="42"/>
  <c r="S71" i="42"/>
  <c r="S70" i="42"/>
  <c r="S69" i="42"/>
  <c r="S68" i="42"/>
  <c r="S67" i="42"/>
  <c r="S66" i="42"/>
  <c r="S65" i="42"/>
  <c r="S64" i="42"/>
  <c r="S63" i="42"/>
  <c r="S62" i="42"/>
  <c r="S61" i="42"/>
  <c r="S60" i="42"/>
  <c r="S59" i="42"/>
  <c r="S58" i="42"/>
  <c r="S57" i="42"/>
  <c r="S56" i="42"/>
  <c r="S55" i="42"/>
  <c r="S54" i="42"/>
  <c r="S53" i="42"/>
  <c r="S52" i="42"/>
  <c r="S51" i="42"/>
  <c r="S50" i="42"/>
  <c r="S49" i="42"/>
  <c r="S48" i="42"/>
  <c r="S47" i="42"/>
  <c r="S46" i="42"/>
  <c r="S45" i="42"/>
  <c r="S44" i="42"/>
  <c r="S43" i="42"/>
  <c r="S42" i="42"/>
  <c r="S41" i="42"/>
  <c r="S40" i="42"/>
  <c r="S39" i="42"/>
  <c r="S38" i="42"/>
  <c r="S37" i="42"/>
  <c r="S36" i="42"/>
  <c r="S35" i="42"/>
  <c r="S34" i="42"/>
  <c r="S33" i="42"/>
  <c r="S32" i="42"/>
  <c r="S31" i="42"/>
  <c r="S30" i="42"/>
  <c r="S29" i="42"/>
  <c r="S28" i="42"/>
  <c r="S27" i="42"/>
  <c r="S26" i="42"/>
  <c r="S25" i="42"/>
  <c r="S24" i="42"/>
  <c r="S23" i="42"/>
  <c r="S22" i="42"/>
  <c r="S21" i="42"/>
  <c r="S20" i="42"/>
  <c r="S19" i="42"/>
  <c r="S18" i="42"/>
  <c r="Q18" i="42"/>
  <c r="S17" i="42"/>
  <c r="Q17" i="42"/>
  <c r="S16" i="42"/>
  <c r="Q16" i="42"/>
  <c r="S15" i="42"/>
  <c r="Q15" i="42"/>
  <c r="S14" i="42"/>
  <c r="Q14" i="42"/>
  <c r="S13" i="42"/>
  <c r="Q13" i="42"/>
  <c r="S12" i="42"/>
  <c r="Q12" i="42"/>
  <c r="S11" i="42"/>
  <c r="Q11" i="42"/>
  <c r="S10" i="42"/>
  <c r="Q10" i="42"/>
  <c r="S9" i="42"/>
  <c r="Q9" i="42"/>
  <c r="S8" i="42"/>
  <c r="Q8" i="42"/>
  <c r="S7" i="42"/>
  <c r="Q7" i="42"/>
  <c r="S6" i="42"/>
  <c r="Q6" i="42"/>
  <c r="S5" i="42"/>
  <c r="Q5" i="42"/>
  <c r="S4" i="42"/>
  <c r="Q4" i="42"/>
  <c r="S3" i="42"/>
  <c r="Q3" i="42"/>
  <c r="S2" i="42"/>
  <c r="Q2" i="42"/>
  <c r="L100" i="41"/>
  <c r="L99" i="41"/>
  <c r="L98" i="41"/>
  <c r="L97" i="41"/>
  <c r="L96" i="41"/>
  <c r="L95" i="41"/>
  <c r="L94" i="41"/>
  <c r="L93" i="41"/>
  <c r="L92" i="41"/>
  <c r="L91" i="41"/>
  <c r="L90" i="41"/>
  <c r="L89" i="41"/>
  <c r="L88" i="41"/>
  <c r="L87" i="41"/>
  <c r="L86" i="41"/>
  <c r="L85" i="41"/>
  <c r="L84" i="41"/>
  <c r="L83" i="41"/>
  <c r="L82" i="41"/>
  <c r="L81" i="41"/>
  <c r="L80" i="41"/>
  <c r="L79" i="41"/>
  <c r="L78" i="41"/>
  <c r="L76" i="41"/>
  <c r="L75" i="41"/>
  <c r="L74" i="41"/>
  <c r="L73" i="41"/>
  <c r="L72" i="41"/>
  <c r="L71" i="41"/>
  <c r="L70" i="41"/>
  <c r="L69" i="41"/>
  <c r="L68" i="41"/>
  <c r="L67" i="41"/>
  <c r="L66" i="41"/>
  <c r="L65" i="41"/>
  <c r="L64" i="41"/>
  <c r="L63" i="41"/>
  <c r="L62" i="41"/>
  <c r="L61" i="41"/>
  <c r="L60" i="41"/>
  <c r="L59" i="41"/>
  <c r="L58" i="41"/>
  <c r="L57" i="41"/>
  <c r="L56" i="41"/>
  <c r="L55" i="41"/>
  <c r="L54" i="41"/>
  <c r="L53" i="41"/>
  <c r="L52" i="41"/>
  <c r="L51" i="41"/>
  <c r="L50" i="41"/>
  <c r="L49" i="41"/>
  <c r="L48" i="41"/>
  <c r="L47" i="41"/>
  <c r="L46"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J8" i="41"/>
  <c r="L7" i="41"/>
  <c r="J7" i="41"/>
  <c r="L6" i="41"/>
  <c r="J6" i="41"/>
  <c r="L5" i="41"/>
  <c r="J5" i="41"/>
  <c r="L4" i="41"/>
  <c r="J4" i="41"/>
  <c r="L3" i="41"/>
  <c r="J3" i="41"/>
  <c r="L2" i="41"/>
  <c r="J2" i="41"/>
  <c r="M100" i="40"/>
  <c r="M99" i="40"/>
  <c r="M98" i="40"/>
  <c r="M97" i="40"/>
  <c r="M96" i="40"/>
  <c r="M95" i="40"/>
  <c r="M94" i="40"/>
  <c r="M93" i="40"/>
  <c r="M92" i="40"/>
  <c r="M91" i="40"/>
  <c r="M90" i="40"/>
  <c r="M89" i="40"/>
  <c r="M88" i="40"/>
  <c r="M87" i="40"/>
  <c r="M86" i="40"/>
  <c r="M85" i="40"/>
  <c r="M84" i="40"/>
  <c r="M83" i="40"/>
  <c r="M82" i="40"/>
  <c r="M81" i="40"/>
  <c r="M80" i="40"/>
  <c r="M79" i="40"/>
  <c r="M78" i="40"/>
  <c r="M76" i="40"/>
  <c r="M75" i="40"/>
  <c r="M74" i="40"/>
  <c r="M73" i="40"/>
  <c r="M72" i="40"/>
  <c r="M71" i="40"/>
  <c r="M70" i="40"/>
  <c r="M69" i="40"/>
  <c r="M68" i="40"/>
  <c r="M67" i="40"/>
  <c r="M66" i="40"/>
  <c r="M65" i="40"/>
  <c r="M64" i="40"/>
  <c r="M63" i="40"/>
  <c r="M62" i="40"/>
  <c r="M61" i="40"/>
  <c r="M60" i="40"/>
  <c r="M59" i="40"/>
  <c r="M58" i="40"/>
  <c r="M57" i="40"/>
  <c r="M56" i="40"/>
  <c r="M55" i="40"/>
  <c r="M54" i="40"/>
  <c r="M53" i="40"/>
  <c r="M52" i="40"/>
  <c r="M51" i="40"/>
  <c r="M50" i="40"/>
  <c r="M49" i="40"/>
  <c r="M48" i="40"/>
  <c r="M47" i="40"/>
  <c r="M46" i="40"/>
  <c r="M45" i="40"/>
  <c r="M44" i="40"/>
  <c r="M43" i="40"/>
  <c r="M42" i="40"/>
  <c r="M41" i="40"/>
  <c r="M40" i="40"/>
  <c r="M39" i="40"/>
  <c r="M38" i="40"/>
  <c r="M37" i="40"/>
  <c r="M36" i="40"/>
  <c r="M35" i="40"/>
  <c r="M34" i="40"/>
  <c r="M33" i="40"/>
  <c r="M32" i="40"/>
  <c r="M31" i="40"/>
  <c r="M30" i="40"/>
  <c r="M29" i="40"/>
  <c r="M28" i="40"/>
  <c r="M27" i="40"/>
  <c r="M26" i="40"/>
  <c r="M25" i="40"/>
  <c r="M24" i="40"/>
  <c r="M23" i="40"/>
  <c r="M22" i="40"/>
  <c r="M21" i="40"/>
  <c r="M20" i="40"/>
  <c r="M19" i="40"/>
  <c r="M18" i="40"/>
  <c r="M17" i="40"/>
  <c r="M16" i="40"/>
  <c r="M15" i="40"/>
  <c r="M14" i="40"/>
  <c r="M13" i="40"/>
  <c r="M12" i="40"/>
  <c r="M11" i="40"/>
  <c r="K11" i="40"/>
  <c r="M10" i="40"/>
  <c r="K10" i="40"/>
  <c r="M9" i="40"/>
  <c r="K9" i="40"/>
  <c r="M8" i="40"/>
  <c r="K8" i="40"/>
  <c r="M7" i="40"/>
  <c r="K7" i="40"/>
  <c r="M6" i="40"/>
  <c r="K6" i="40"/>
  <c r="M5" i="40"/>
  <c r="K5" i="40"/>
  <c r="M4" i="40"/>
  <c r="K4" i="40"/>
  <c r="M3" i="40"/>
  <c r="K3" i="40"/>
  <c r="M2" i="40"/>
  <c r="K2" i="40"/>
  <c r="L100" i="39"/>
  <c r="L99" i="39"/>
  <c r="L98" i="39"/>
  <c r="L97" i="39"/>
  <c r="L96" i="39"/>
  <c r="L95" i="39"/>
  <c r="L94" i="39"/>
  <c r="L93" i="39"/>
  <c r="L92" i="39"/>
  <c r="L91" i="39"/>
  <c r="L90" i="39"/>
  <c r="L89" i="39"/>
  <c r="L88" i="39"/>
  <c r="L87" i="39"/>
  <c r="L86" i="39"/>
  <c r="L85" i="39"/>
  <c r="L84" i="39"/>
  <c r="L83" i="39"/>
  <c r="L82" i="39"/>
  <c r="L81" i="39"/>
  <c r="L80" i="39"/>
  <c r="L79" i="39"/>
  <c r="L78" i="39"/>
  <c r="L77" i="39"/>
  <c r="L76" i="39"/>
  <c r="L75" i="39"/>
  <c r="L74" i="39"/>
  <c r="L73" i="39"/>
  <c r="L72" i="39"/>
  <c r="L71" i="39"/>
  <c r="L70" i="39"/>
  <c r="L69" i="39"/>
  <c r="L68" i="39"/>
  <c r="L67" i="39"/>
  <c r="L66" i="39"/>
  <c r="L65" i="39"/>
  <c r="L64" i="39"/>
  <c r="L63" i="39"/>
  <c r="L62" i="39"/>
  <c r="L61" i="39"/>
  <c r="L60" i="39"/>
  <c r="L59" i="39"/>
  <c r="L58" i="39"/>
  <c r="L57" i="39"/>
  <c r="L56" i="39"/>
  <c r="L55" i="39"/>
  <c r="L54" i="39"/>
  <c r="L53" i="39"/>
  <c r="L52" i="39"/>
  <c r="L51" i="39"/>
  <c r="L50" i="39"/>
  <c r="L49" i="39"/>
  <c r="L48" i="39"/>
  <c r="L47" i="39"/>
  <c r="L46" i="39"/>
  <c r="L45" i="39"/>
  <c r="L44" i="39"/>
  <c r="L43" i="39"/>
  <c r="L42" i="39"/>
  <c r="L41" i="39"/>
  <c r="L40" i="39"/>
  <c r="L39" i="39"/>
  <c r="L38" i="39"/>
  <c r="L37" i="39"/>
  <c r="L36" i="39"/>
  <c r="L35" i="39"/>
  <c r="L34" i="39"/>
  <c r="L33" i="39"/>
  <c r="L32" i="39"/>
  <c r="L31" i="39"/>
  <c r="L30" i="39"/>
  <c r="L29" i="39"/>
  <c r="L28" i="39"/>
  <c r="L27" i="39"/>
  <c r="L26" i="39"/>
  <c r="L25" i="39"/>
  <c r="L24" i="39"/>
  <c r="L23" i="39"/>
  <c r="L22" i="39"/>
  <c r="L21" i="39"/>
  <c r="L20" i="39"/>
  <c r="L19" i="39"/>
  <c r="L18" i="39"/>
  <c r="L17" i="39"/>
  <c r="L16" i="39"/>
  <c r="L15" i="39"/>
  <c r="L14" i="39"/>
  <c r="L13" i="39"/>
  <c r="L12" i="39"/>
  <c r="L11" i="39"/>
  <c r="L10" i="39"/>
  <c r="L9" i="39"/>
  <c r="L8" i="39"/>
  <c r="L7" i="39"/>
  <c r="L6" i="39"/>
  <c r="J6" i="39"/>
  <c r="L5" i="39"/>
  <c r="J5" i="39"/>
  <c r="L4" i="39"/>
  <c r="J4" i="39"/>
  <c r="L3" i="39"/>
  <c r="J3" i="39"/>
  <c r="L2" i="39"/>
  <c r="J2" i="39"/>
  <c r="L100" i="38"/>
  <c r="L99" i="38"/>
  <c r="L98" i="38"/>
  <c r="L97" i="38"/>
  <c r="L96" i="38"/>
  <c r="L95" i="38"/>
  <c r="L94" i="38"/>
  <c r="L93" i="38"/>
  <c r="L92" i="38"/>
  <c r="L91" i="38"/>
  <c r="L90" i="38"/>
  <c r="L89" i="38"/>
  <c r="L88" i="38"/>
  <c r="L87" i="38"/>
  <c r="L86" i="38"/>
  <c r="L85" i="38"/>
  <c r="L84" i="38"/>
  <c r="L83" i="38"/>
  <c r="L82" i="38"/>
  <c r="L81" i="38"/>
  <c r="L80" i="38"/>
  <c r="L79" i="38"/>
  <c r="L78" i="38"/>
  <c r="L77" i="38"/>
  <c r="L76" i="38"/>
  <c r="L75" i="38"/>
  <c r="L74" i="38"/>
  <c r="L73" i="38"/>
  <c r="L72" i="38"/>
  <c r="L71" i="38"/>
  <c r="L70" i="38"/>
  <c r="L69" i="38"/>
  <c r="L68" i="38"/>
  <c r="L67" i="38"/>
  <c r="L66" i="38"/>
  <c r="L65" i="38"/>
  <c r="L64" i="38"/>
  <c r="L63" i="38"/>
  <c r="L62" i="38"/>
  <c r="L61" i="38"/>
  <c r="L60" i="38"/>
  <c r="L59" i="38"/>
  <c r="L58" i="38"/>
  <c r="L57" i="38"/>
  <c r="L56" i="38"/>
  <c r="L55" i="38"/>
  <c r="L54" i="38"/>
  <c r="L53" i="38"/>
  <c r="L52" i="38"/>
  <c r="L51" i="38"/>
  <c r="L50" i="38"/>
  <c r="L49" i="38"/>
  <c r="L48" i="38"/>
  <c r="L47" i="38"/>
  <c r="L46" i="38"/>
  <c r="L45" i="38"/>
  <c r="L44" i="38"/>
  <c r="L43" i="38"/>
  <c r="L42" i="38"/>
  <c r="L41" i="38"/>
  <c r="L40" i="38"/>
  <c r="L39" i="38"/>
  <c r="L38" i="38"/>
  <c r="L37" i="38"/>
  <c r="L36" i="38"/>
  <c r="L35" i="38"/>
  <c r="L34" i="38"/>
  <c r="L33" i="38"/>
  <c r="L32" i="38"/>
  <c r="L31" i="38"/>
  <c r="L30" i="38"/>
  <c r="L29" i="38"/>
  <c r="L28" i="38"/>
  <c r="L27" i="38"/>
  <c r="L26" i="38"/>
  <c r="L25" i="38"/>
  <c r="L24" i="38"/>
  <c r="L23" i="38"/>
  <c r="L22" i="38"/>
  <c r="L21" i="38"/>
  <c r="L20" i="38"/>
  <c r="L19" i="38"/>
  <c r="L18" i="38"/>
  <c r="L17" i="38"/>
  <c r="L16" i="38"/>
  <c r="L15" i="38"/>
  <c r="L14" i="38"/>
  <c r="L13" i="38"/>
  <c r="L12" i="38"/>
  <c r="L11" i="38"/>
  <c r="L10" i="38"/>
  <c r="L9" i="38"/>
  <c r="J9" i="38"/>
  <c r="L8" i="38"/>
  <c r="J8" i="38"/>
  <c r="L7" i="38"/>
  <c r="J7" i="38"/>
  <c r="L6" i="38"/>
  <c r="J6" i="38"/>
  <c r="L5" i="38"/>
  <c r="J5" i="38"/>
  <c r="L4" i="38"/>
  <c r="J4" i="38"/>
  <c r="L3" i="38"/>
  <c r="J3" i="38"/>
  <c r="L2" i="38"/>
  <c r="J2" i="38"/>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50"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L10" i="37"/>
  <c r="L9" i="37"/>
  <c r="L8" i="37"/>
  <c r="L7" i="37"/>
  <c r="J7" i="37"/>
  <c r="L6" i="37"/>
  <c r="J6" i="37"/>
  <c r="L5" i="37"/>
  <c r="J5" i="37"/>
  <c r="L4" i="37"/>
  <c r="J4" i="37"/>
  <c r="L3" i="37"/>
  <c r="J3" i="37"/>
  <c r="L2" i="37"/>
  <c r="J2" i="37"/>
  <c r="Q22" i="36"/>
  <c r="Q21" i="36"/>
  <c r="Q20" i="36"/>
  <c r="Q19" i="36"/>
  <c r="Q18" i="36"/>
  <c r="Q17" i="36"/>
  <c r="Q16" i="36"/>
  <c r="Q15" i="36"/>
  <c r="Q14" i="36"/>
  <c r="Q13" i="36"/>
  <c r="Q12" i="36"/>
  <c r="Q11" i="36"/>
  <c r="Q10" i="36"/>
  <c r="Q9" i="36"/>
  <c r="Q8" i="36"/>
  <c r="Q7" i="36"/>
  <c r="Q6" i="36"/>
  <c r="Q5" i="36"/>
  <c r="Q4" i="36"/>
  <c r="Q3" i="36"/>
  <c r="Q2" i="36"/>
  <c r="S100" i="36"/>
  <c r="S99" i="36"/>
  <c r="S98" i="36"/>
  <c r="S97" i="36"/>
  <c r="S96" i="36"/>
  <c r="S95" i="36"/>
  <c r="S94" i="36"/>
  <c r="S93" i="36"/>
  <c r="S92" i="36"/>
  <c r="S91" i="36"/>
  <c r="S90" i="36"/>
  <c r="S89" i="36"/>
  <c r="S88" i="36"/>
  <c r="S87" i="36"/>
  <c r="S86" i="36"/>
  <c r="S85" i="36"/>
  <c r="S84" i="36"/>
  <c r="S83" i="36"/>
  <c r="S82" i="36"/>
  <c r="S81" i="36"/>
  <c r="S80" i="36"/>
  <c r="S79" i="36"/>
  <c r="S78" i="36"/>
  <c r="S77" i="36"/>
  <c r="S76" i="36"/>
  <c r="S75" i="36"/>
  <c r="S74" i="36"/>
  <c r="S73" i="36"/>
  <c r="S72" i="36"/>
  <c r="S71" i="36"/>
  <c r="S70" i="36"/>
  <c r="S69" i="36"/>
  <c r="S68" i="36"/>
  <c r="S67" i="36"/>
  <c r="S66" i="36"/>
  <c r="S65" i="36"/>
  <c r="S64" i="36"/>
  <c r="S63" i="36"/>
  <c r="S62" i="36"/>
  <c r="S61" i="36"/>
  <c r="S60" i="36"/>
  <c r="S59" i="36"/>
  <c r="S58" i="36"/>
  <c r="S57" i="36"/>
  <c r="S56" i="36"/>
  <c r="S55" i="36"/>
  <c r="S54" i="36"/>
  <c r="S53" i="36"/>
  <c r="S52" i="36"/>
  <c r="S51" i="36"/>
  <c r="S50" i="36"/>
  <c r="S49" i="36"/>
  <c r="S48" i="36"/>
  <c r="S47" i="36"/>
  <c r="S46" i="36"/>
  <c r="S45" i="36"/>
  <c r="S44" i="36"/>
  <c r="S43" i="36"/>
  <c r="S42" i="36"/>
  <c r="S41" i="36"/>
  <c r="S40" i="36"/>
  <c r="S39" i="36"/>
  <c r="S38" i="36"/>
  <c r="S37" i="36"/>
  <c r="S36" i="36"/>
  <c r="S35" i="36"/>
  <c r="S34" i="36"/>
  <c r="S33" i="36"/>
  <c r="S32" i="36"/>
  <c r="S31" i="36"/>
  <c r="S30" i="36"/>
  <c r="S29" i="36"/>
  <c r="S28" i="36"/>
  <c r="S27" i="36"/>
  <c r="S26" i="36"/>
  <c r="S25" i="36"/>
  <c r="S24" i="36"/>
  <c r="S23" i="36"/>
  <c r="S22" i="36"/>
  <c r="S21" i="36"/>
  <c r="S20" i="36"/>
  <c r="S19" i="36"/>
  <c r="S18" i="36"/>
  <c r="S17" i="36"/>
  <c r="S16" i="36"/>
  <c r="S15" i="36"/>
  <c r="S14" i="36"/>
  <c r="S13" i="36"/>
  <c r="S12" i="36"/>
  <c r="S11" i="36"/>
  <c r="S10" i="36"/>
  <c r="S9" i="36"/>
  <c r="S8" i="36"/>
  <c r="S7" i="36"/>
  <c r="S6" i="36"/>
  <c r="S5" i="36"/>
  <c r="S4" i="36"/>
  <c r="S3" i="36"/>
  <c r="S2" i="36"/>
  <c r="Q2" i="35"/>
  <c r="Q3" i="35"/>
  <c r="Q4" i="35"/>
  <c r="Q5" i="35"/>
  <c r="Q6" i="35"/>
  <c r="Q7" i="35"/>
  <c r="Q8" i="35"/>
  <c r="Q9" i="35"/>
  <c r="Q10" i="35"/>
  <c r="Q11" i="35"/>
  <c r="Q12" i="35"/>
  <c r="Q13" i="35"/>
  <c r="Q14" i="35"/>
  <c r="Q15" i="35"/>
  <c r="Q16" i="35"/>
  <c r="Q17" i="35"/>
  <c r="Q18" i="35"/>
  <c r="S100" i="35"/>
  <c r="S99" i="35"/>
  <c r="S98" i="35"/>
  <c r="S97" i="35"/>
  <c r="S96" i="35"/>
  <c r="S95" i="35"/>
  <c r="S94" i="35"/>
  <c r="S93" i="35"/>
  <c r="S92" i="35"/>
  <c r="S91" i="35"/>
  <c r="S90" i="35"/>
  <c r="S89" i="35"/>
  <c r="S88" i="35"/>
  <c r="S87" i="35"/>
  <c r="S86" i="35"/>
  <c r="S85" i="35"/>
  <c r="S84" i="35"/>
  <c r="S83" i="35"/>
  <c r="S82" i="35"/>
  <c r="S81" i="35"/>
  <c r="S80" i="35"/>
  <c r="S79" i="35"/>
  <c r="S78" i="35"/>
  <c r="S76" i="35"/>
  <c r="S75" i="35"/>
  <c r="S74" i="35"/>
  <c r="S73" i="35"/>
  <c r="S72" i="35"/>
  <c r="S71" i="35"/>
  <c r="S70" i="35"/>
  <c r="S69" i="35"/>
  <c r="S68" i="35"/>
  <c r="S67" i="35"/>
  <c r="S66" i="35"/>
  <c r="S65" i="35"/>
  <c r="S64" i="35"/>
  <c r="S63" i="35"/>
  <c r="S62" i="35"/>
  <c r="S61" i="35"/>
  <c r="S60" i="35"/>
  <c r="S59" i="35"/>
  <c r="S58" i="35"/>
  <c r="S57" i="35"/>
  <c r="S56" i="35"/>
  <c r="S55" i="35"/>
  <c r="S54" i="35"/>
  <c r="S53" i="35"/>
  <c r="S52" i="35"/>
  <c r="S51" i="35"/>
  <c r="S50" i="35"/>
  <c r="S49" i="35"/>
  <c r="S48" i="35"/>
  <c r="S47" i="35"/>
  <c r="S46" i="35"/>
  <c r="S45" i="35"/>
  <c r="S44" i="35"/>
  <c r="S43" i="35"/>
  <c r="S42" i="35"/>
  <c r="S41" i="35"/>
  <c r="S40" i="35"/>
  <c r="S39" i="35"/>
  <c r="S38" i="35"/>
  <c r="S37" i="35"/>
  <c r="S36" i="35"/>
  <c r="S35" i="35"/>
  <c r="S34" i="35"/>
  <c r="S33" i="35"/>
  <c r="S32" i="35"/>
  <c r="S31" i="35"/>
  <c r="S30" i="35"/>
  <c r="S29" i="35"/>
  <c r="S28" i="35"/>
  <c r="S27" i="35"/>
  <c r="S26" i="35"/>
  <c r="S25" i="35"/>
  <c r="S24" i="35"/>
  <c r="S23" i="35"/>
  <c r="S22" i="35"/>
  <c r="S21" i="35"/>
  <c r="S20" i="35"/>
  <c r="S19" i="35"/>
  <c r="S18" i="35"/>
  <c r="S17" i="35"/>
  <c r="S16" i="35"/>
  <c r="S15" i="35"/>
  <c r="S14" i="35"/>
  <c r="S13" i="35"/>
  <c r="S12" i="35"/>
  <c r="S11" i="35"/>
  <c r="S10" i="35"/>
  <c r="S9" i="35"/>
  <c r="S8" i="35"/>
  <c r="S7" i="35"/>
  <c r="S6" i="35"/>
  <c r="S5" i="35"/>
  <c r="S4" i="35"/>
  <c r="S3" i="35"/>
  <c r="S2" i="35"/>
  <c r="L100" i="34"/>
  <c r="L99" i="34"/>
  <c r="L98" i="34"/>
  <c r="L97" i="34"/>
  <c r="L96" i="34"/>
  <c r="L95" i="34"/>
  <c r="L94" i="34"/>
  <c r="L93" i="34"/>
  <c r="L92" i="34"/>
  <c r="L91" i="34"/>
  <c r="L90" i="34"/>
  <c r="L89" i="34"/>
  <c r="L88" i="34"/>
  <c r="L87" i="34"/>
  <c r="L86" i="34"/>
  <c r="L85" i="34"/>
  <c r="L84" i="34"/>
  <c r="L83" i="34"/>
  <c r="L82" i="34"/>
  <c r="L81" i="34"/>
  <c r="L80" i="34"/>
  <c r="L79" i="34"/>
  <c r="L78" i="34"/>
  <c r="L76" i="34"/>
  <c r="L75" i="34"/>
  <c r="L74" i="34"/>
  <c r="L73" i="34"/>
  <c r="L72" i="34"/>
  <c r="L71" i="34"/>
  <c r="L70" i="34"/>
  <c r="L69" i="34"/>
  <c r="L68" i="34"/>
  <c r="L67" i="34"/>
  <c r="L66" i="34"/>
  <c r="L65" i="34"/>
  <c r="L64" i="34"/>
  <c r="L63" i="34"/>
  <c r="L62" i="34"/>
  <c r="L61" i="34"/>
  <c r="L60" i="34"/>
  <c r="L59" i="34"/>
  <c r="L58" i="34"/>
  <c r="L57" i="34"/>
  <c r="L56" i="34"/>
  <c r="L55" i="34"/>
  <c r="L54" i="34"/>
  <c r="L53" i="34"/>
  <c r="L52" i="34"/>
  <c r="L51" i="34"/>
  <c r="L50" i="34"/>
  <c r="L49" i="34"/>
  <c r="L48" i="34"/>
  <c r="L47" i="34"/>
  <c r="L46" i="34"/>
  <c r="L45" i="34"/>
  <c r="L44" i="34"/>
  <c r="L43" i="34"/>
  <c r="L42" i="34"/>
  <c r="L41" i="34"/>
  <c r="L40" i="34"/>
  <c r="L39" i="34"/>
  <c r="L38" i="34"/>
  <c r="L37" i="34"/>
  <c r="L36" i="34"/>
  <c r="L35" i="34"/>
  <c r="L34" i="34"/>
  <c r="L33" i="34"/>
  <c r="L32" i="34"/>
  <c r="L31" i="34"/>
  <c r="L30" i="34"/>
  <c r="L29" i="34"/>
  <c r="L28" i="34"/>
  <c r="L27" i="34"/>
  <c r="L26" i="34"/>
  <c r="L25" i="34"/>
  <c r="L24" i="34"/>
  <c r="L23" i="34"/>
  <c r="L22" i="34"/>
  <c r="L21" i="34"/>
  <c r="L20" i="34"/>
  <c r="L19" i="34"/>
  <c r="L18" i="34"/>
  <c r="L17" i="34"/>
  <c r="L16" i="34"/>
  <c r="L15" i="34"/>
  <c r="L14" i="34"/>
  <c r="L13" i="34"/>
  <c r="L12" i="34"/>
  <c r="L11" i="34"/>
  <c r="L10" i="34"/>
  <c r="L9" i="34"/>
  <c r="L8" i="34"/>
  <c r="L7" i="34"/>
  <c r="L6" i="34"/>
  <c r="L5" i="34"/>
  <c r="L4" i="34"/>
  <c r="L3" i="34"/>
  <c r="L2" i="34"/>
  <c r="J8" i="34"/>
  <c r="J7" i="34"/>
  <c r="J6" i="34"/>
  <c r="J5" i="34"/>
  <c r="J4" i="34"/>
  <c r="J3" i="34"/>
  <c r="J2" i="34"/>
  <c r="K11" i="33"/>
  <c r="K10" i="33"/>
  <c r="K9" i="33"/>
  <c r="K8" i="33"/>
  <c r="K7" i="33"/>
  <c r="K6" i="33"/>
  <c r="K5" i="33"/>
  <c r="K4" i="33"/>
  <c r="K3" i="33"/>
  <c r="K2" i="33"/>
  <c r="M100" i="33"/>
  <c r="M99" i="33"/>
  <c r="M98" i="33"/>
  <c r="M97" i="33"/>
  <c r="M96" i="33"/>
  <c r="M95" i="33"/>
  <c r="M94" i="33"/>
  <c r="M93" i="33"/>
  <c r="M92" i="33"/>
  <c r="M91" i="33"/>
  <c r="M90" i="33"/>
  <c r="M89" i="33"/>
  <c r="M88" i="33"/>
  <c r="M87" i="33"/>
  <c r="M86" i="33"/>
  <c r="M85" i="33"/>
  <c r="M84" i="33"/>
  <c r="M83" i="33"/>
  <c r="M82" i="33"/>
  <c r="M81" i="33"/>
  <c r="M80" i="33"/>
  <c r="M79" i="33"/>
  <c r="M78" i="33"/>
  <c r="M76" i="33"/>
  <c r="M75" i="33"/>
  <c r="M74" i="33"/>
  <c r="M73" i="33"/>
  <c r="M72" i="33"/>
  <c r="M71" i="33"/>
  <c r="M70" i="33"/>
  <c r="M69" i="33"/>
  <c r="M68" i="33"/>
  <c r="M67" i="33"/>
  <c r="M66" i="33"/>
  <c r="M65" i="33"/>
  <c r="M64" i="33"/>
  <c r="M63" i="33"/>
  <c r="M62" i="33"/>
  <c r="M61" i="33"/>
  <c r="M60" i="33"/>
  <c r="M59" i="33"/>
  <c r="M58" i="33"/>
  <c r="M57" i="33"/>
  <c r="M56" i="33"/>
  <c r="M55" i="33"/>
  <c r="M54" i="33"/>
  <c r="M53" i="33"/>
  <c r="M52" i="33"/>
  <c r="M51" i="33"/>
  <c r="M50" i="33"/>
  <c r="M49" i="33"/>
  <c r="M48" i="33"/>
  <c r="M47" i="33"/>
  <c r="M46" i="33"/>
  <c r="M45" i="33"/>
  <c r="M44" i="33"/>
  <c r="M43" i="33"/>
  <c r="M42" i="33"/>
  <c r="M41" i="33"/>
  <c r="M40" i="33"/>
  <c r="M39" i="33"/>
  <c r="M38" i="33"/>
  <c r="M37" i="33"/>
  <c r="M36" i="33"/>
  <c r="M35" i="33"/>
  <c r="M34" i="33"/>
  <c r="M33" i="33"/>
  <c r="M32" i="33"/>
  <c r="M31" i="33"/>
  <c r="M30" i="33"/>
  <c r="M29" i="33"/>
  <c r="M28" i="33"/>
  <c r="M27" i="33"/>
  <c r="M26" i="33"/>
  <c r="M25" i="33"/>
  <c r="M24" i="33"/>
  <c r="M23" i="33"/>
  <c r="M22" i="33"/>
  <c r="M21" i="33"/>
  <c r="M20" i="33"/>
  <c r="M19" i="33"/>
  <c r="M18" i="33"/>
  <c r="M17" i="33"/>
  <c r="M16" i="33"/>
  <c r="M15" i="33"/>
  <c r="M14" i="33"/>
  <c r="M13" i="33"/>
  <c r="M12" i="33"/>
  <c r="M11" i="33"/>
  <c r="M10" i="33"/>
  <c r="M9" i="33"/>
  <c r="M8" i="33"/>
  <c r="M7" i="33"/>
  <c r="M6" i="33"/>
  <c r="M5" i="33"/>
  <c r="M4" i="33"/>
  <c r="M3" i="33"/>
  <c r="M2" i="33"/>
  <c r="L100" i="32"/>
  <c r="L99" i="32"/>
  <c r="L98" i="32"/>
  <c r="L97" i="32"/>
  <c r="L96" i="32"/>
  <c r="L95" i="32"/>
  <c r="L94" i="32"/>
  <c r="L93" i="32"/>
  <c r="L92" i="32"/>
  <c r="L91" i="32"/>
  <c r="L90" i="32"/>
  <c r="L89" i="32"/>
  <c r="L88" i="32"/>
  <c r="L87" i="32"/>
  <c r="L86" i="32"/>
  <c r="L85" i="32"/>
  <c r="L84" i="32"/>
  <c r="L83" i="32"/>
  <c r="L82" i="32"/>
  <c r="L81" i="32"/>
  <c r="L80" i="32"/>
  <c r="L79" i="32"/>
  <c r="L78" i="32"/>
  <c r="L77" i="32"/>
  <c r="L76" i="32"/>
  <c r="L75" i="32"/>
  <c r="L74" i="32"/>
  <c r="L73" i="32"/>
  <c r="L72" i="32"/>
  <c r="L71" i="32"/>
  <c r="L70" i="32"/>
  <c r="L69" i="32"/>
  <c r="L68" i="32"/>
  <c r="L67" i="32"/>
  <c r="L66" i="32"/>
  <c r="L65" i="32"/>
  <c r="L64" i="32"/>
  <c r="L63" i="32"/>
  <c r="L62" i="32"/>
  <c r="L61" i="32"/>
  <c r="L60" i="32"/>
  <c r="L59" i="32"/>
  <c r="L58" i="32"/>
  <c r="L57" i="32"/>
  <c r="L56" i="32"/>
  <c r="L55" i="32"/>
  <c r="L54" i="32"/>
  <c r="L53" i="32"/>
  <c r="L52" i="32"/>
  <c r="L51" i="32"/>
  <c r="L50" i="32"/>
  <c r="L49" i="32"/>
  <c r="L48" i="32"/>
  <c r="L47" i="32"/>
  <c r="L46" i="32"/>
  <c r="L45" i="32"/>
  <c r="L44" i="32"/>
  <c r="L43" i="32"/>
  <c r="L42" i="32"/>
  <c r="L41" i="32"/>
  <c r="L40" i="32"/>
  <c r="L39" i="32"/>
  <c r="L38" i="32"/>
  <c r="L37" i="32"/>
  <c r="L36" i="32"/>
  <c r="L35" i="32"/>
  <c r="L34" i="32"/>
  <c r="L33" i="32"/>
  <c r="L32" i="32"/>
  <c r="L31" i="32"/>
  <c r="L30" i="32"/>
  <c r="L29" i="32"/>
  <c r="L28" i="32"/>
  <c r="L27" i="32"/>
  <c r="L26" i="32"/>
  <c r="L25" i="32"/>
  <c r="L24" i="32"/>
  <c r="L23" i="32"/>
  <c r="L22" i="32"/>
  <c r="L21" i="32"/>
  <c r="L20" i="32"/>
  <c r="L19" i="32"/>
  <c r="L18" i="32"/>
  <c r="L17" i="32"/>
  <c r="L16" i="32"/>
  <c r="L15" i="32"/>
  <c r="L14" i="32"/>
  <c r="L13" i="32"/>
  <c r="L12" i="32"/>
  <c r="L11" i="32"/>
  <c r="L10" i="32"/>
  <c r="L9" i="32"/>
  <c r="L8" i="32"/>
  <c r="L7" i="32"/>
  <c r="L6" i="32"/>
  <c r="L5" i="32"/>
  <c r="L4" i="32"/>
  <c r="L3" i="32"/>
  <c r="L2" i="32"/>
  <c r="J6" i="32"/>
  <c r="J5" i="32"/>
  <c r="J4" i="32"/>
  <c r="J3" i="32"/>
  <c r="J2" i="32"/>
  <c r="L100" i="31"/>
  <c r="L99" i="31"/>
  <c r="L98" i="31"/>
  <c r="L97" i="31"/>
  <c r="L96" i="31"/>
  <c r="L95" i="31"/>
  <c r="L94" i="31"/>
  <c r="L93" i="31"/>
  <c r="L92" i="31"/>
  <c r="L91" i="31"/>
  <c r="L90" i="31"/>
  <c r="L89" i="31"/>
  <c r="L88" i="31"/>
  <c r="L87" i="31"/>
  <c r="L86" i="31"/>
  <c r="L85" i="31"/>
  <c r="L84" i="31"/>
  <c r="L83" i="31"/>
  <c r="L82" i="31"/>
  <c r="L81" i="31"/>
  <c r="L80" i="31"/>
  <c r="L79" i="31"/>
  <c r="L78" i="31"/>
  <c r="L77" i="31"/>
  <c r="L76" i="31"/>
  <c r="L75" i="31"/>
  <c r="L74" i="31"/>
  <c r="L73" i="31"/>
  <c r="L72" i="31"/>
  <c r="L71" i="31"/>
  <c r="L70" i="31"/>
  <c r="L69" i="31"/>
  <c r="L68" i="31"/>
  <c r="L67" i="31"/>
  <c r="L66" i="31"/>
  <c r="L65" i="31"/>
  <c r="L64" i="31"/>
  <c r="L63" i="31"/>
  <c r="L62" i="31"/>
  <c r="L61" i="31"/>
  <c r="L60" i="31"/>
  <c r="L59" i="31"/>
  <c r="L58" i="31"/>
  <c r="L57" i="31"/>
  <c r="L56" i="31"/>
  <c r="L55" i="31"/>
  <c r="L54" i="31"/>
  <c r="L53" i="31"/>
  <c r="L52" i="31"/>
  <c r="L51" i="31"/>
  <c r="L50" i="31"/>
  <c r="L49" i="31"/>
  <c r="L48" i="31"/>
  <c r="L47" i="31"/>
  <c r="L46" i="31"/>
  <c r="L45" i="31"/>
  <c r="L44" i="31"/>
  <c r="L43" i="31"/>
  <c r="L42" i="31"/>
  <c r="L41" i="31"/>
  <c r="L40" i="31"/>
  <c r="L39" i="31"/>
  <c r="L38" i="31"/>
  <c r="L37" i="31"/>
  <c r="L36" i="31"/>
  <c r="L35" i="31"/>
  <c r="L34" i="31"/>
  <c r="L33" i="31"/>
  <c r="L32" i="31"/>
  <c r="L31" i="31"/>
  <c r="L30" i="31"/>
  <c r="L29" i="31"/>
  <c r="L28" i="31"/>
  <c r="L27" i="31"/>
  <c r="L26" i="31"/>
  <c r="L25" i="31"/>
  <c r="L24" i="31"/>
  <c r="L23" i="31"/>
  <c r="L22" i="31"/>
  <c r="L21" i="31"/>
  <c r="L20" i="31"/>
  <c r="L19" i="31"/>
  <c r="L18" i="31"/>
  <c r="L17" i="31"/>
  <c r="L16" i="31"/>
  <c r="L15" i="31"/>
  <c r="L14" i="31"/>
  <c r="L13" i="31"/>
  <c r="L12" i="31"/>
  <c r="L11" i="31"/>
  <c r="L10" i="31"/>
  <c r="L9" i="31"/>
  <c r="L8" i="31"/>
  <c r="L7" i="31"/>
  <c r="L6" i="31"/>
  <c r="L5" i="31"/>
  <c r="L4" i="31"/>
  <c r="L3" i="31"/>
  <c r="L2" i="31"/>
  <c r="J9" i="31"/>
  <c r="J8" i="31"/>
  <c r="J7" i="31"/>
  <c r="J6" i="31"/>
  <c r="J5" i="31"/>
  <c r="J4" i="31"/>
  <c r="J3" i="31"/>
  <c r="J2" i="31"/>
  <c r="L100" i="30"/>
  <c r="L99" i="30"/>
  <c r="L98" i="30"/>
  <c r="L97" i="30"/>
  <c r="L96" i="30"/>
  <c r="L95" i="30"/>
  <c r="L94" i="30"/>
  <c r="L93" i="30"/>
  <c r="L92" i="30"/>
  <c r="L91" i="30"/>
  <c r="L90" i="30"/>
  <c r="L89" i="30"/>
  <c r="L88" i="30"/>
  <c r="L87" i="30"/>
  <c r="L86" i="30"/>
  <c r="L85" i="30"/>
  <c r="L84" i="30"/>
  <c r="L83" i="30"/>
  <c r="L82" i="30"/>
  <c r="L81" i="30"/>
  <c r="L80" i="30"/>
  <c r="L79" i="30"/>
  <c r="L78" i="30"/>
  <c r="L77" i="30"/>
  <c r="L76" i="30"/>
  <c r="L75" i="30"/>
  <c r="L74" i="30"/>
  <c r="L73" i="30"/>
  <c r="L72" i="30"/>
  <c r="L71" i="30"/>
  <c r="L70" i="30"/>
  <c r="L69" i="30"/>
  <c r="L68" i="30"/>
  <c r="L67" i="30"/>
  <c r="L66" i="30"/>
  <c r="L65" i="30"/>
  <c r="L64" i="30"/>
  <c r="L63" i="30"/>
  <c r="L62" i="30"/>
  <c r="L61" i="30"/>
  <c r="L60" i="30"/>
  <c r="L59" i="30"/>
  <c r="L58" i="30"/>
  <c r="L57" i="30"/>
  <c r="L56" i="30"/>
  <c r="L55" i="30"/>
  <c r="L54" i="30"/>
  <c r="L53" i="30"/>
  <c r="L52" i="30"/>
  <c r="L51" i="30"/>
  <c r="L50" i="30"/>
  <c r="L49" i="30"/>
  <c r="L48" i="30"/>
  <c r="L47" i="30"/>
  <c r="L46" i="30"/>
  <c r="L45" i="30"/>
  <c r="L44" i="30"/>
  <c r="L43" i="30"/>
  <c r="L42" i="30"/>
  <c r="L41" i="30"/>
  <c r="L40" i="30"/>
  <c r="L39" i="30"/>
  <c r="L38" i="30"/>
  <c r="L37" i="30"/>
  <c r="L36" i="30"/>
  <c r="L35" i="30"/>
  <c r="L34" i="30"/>
  <c r="L33" i="30"/>
  <c r="L32" i="30"/>
  <c r="L31" i="30"/>
  <c r="L30" i="30"/>
  <c r="L29" i="30"/>
  <c r="L28" i="30"/>
  <c r="L27" i="30"/>
  <c r="L26" i="30"/>
  <c r="L25" i="30"/>
  <c r="L24" i="30"/>
  <c r="L23" i="30"/>
  <c r="L22" i="30"/>
  <c r="L21" i="30"/>
  <c r="L20" i="30"/>
  <c r="L19" i="30"/>
  <c r="L18" i="30"/>
  <c r="L17" i="30"/>
  <c r="L16" i="30"/>
  <c r="L15" i="30"/>
  <c r="L14" i="30"/>
  <c r="L13" i="30"/>
  <c r="L12" i="30"/>
  <c r="L11" i="30"/>
  <c r="L10" i="30"/>
  <c r="L9" i="30"/>
  <c r="L8" i="30"/>
  <c r="L7" i="30"/>
  <c r="L6" i="30"/>
  <c r="L5" i="30"/>
  <c r="L4" i="30"/>
  <c r="L3" i="30"/>
  <c r="L2" i="30"/>
  <c r="J7" i="30"/>
  <c r="J6" i="30"/>
  <c r="J5" i="30"/>
  <c r="J4" i="30"/>
  <c r="J3" i="30"/>
  <c r="J2" i="30"/>
  <c r="S100" i="29"/>
  <c r="S99" i="29"/>
  <c r="S98" i="29"/>
  <c r="S97" i="29"/>
  <c r="S96" i="29"/>
  <c r="S95" i="29"/>
  <c r="S94" i="29"/>
  <c r="S93" i="29"/>
  <c r="S92" i="29"/>
  <c r="S91" i="29"/>
  <c r="S90" i="29"/>
  <c r="S89" i="29"/>
  <c r="S88" i="29"/>
  <c r="S87" i="29"/>
  <c r="S86" i="29"/>
  <c r="S85" i="29"/>
  <c r="S84" i="29"/>
  <c r="S83" i="29"/>
  <c r="S82" i="29"/>
  <c r="S81" i="29"/>
  <c r="S80" i="29"/>
  <c r="S79" i="29"/>
  <c r="S78" i="29"/>
  <c r="S77" i="29"/>
  <c r="S76" i="29"/>
  <c r="S75" i="29"/>
  <c r="S74" i="29"/>
  <c r="S73" i="29"/>
  <c r="S72" i="29"/>
  <c r="S71" i="29"/>
  <c r="S70" i="29"/>
  <c r="S69" i="29"/>
  <c r="S68" i="29"/>
  <c r="S67" i="29"/>
  <c r="S66" i="29"/>
  <c r="S65" i="29"/>
  <c r="S64" i="29"/>
  <c r="S63" i="29"/>
  <c r="S62" i="29"/>
  <c r="S61" i="29"/>
  <c r="S60" i="29"/>
  <c r="S59" i="29"/>
  <c r="S58" i="29"/>
  <c r="S57" i="29"/>
  <c r="S56" i="29"/>
  <c r="S55" i="29"/>
  <c r="S54" i="29"/>
  <c r="S53" i="29"/>
  <c r="S52" i="29"/>
  <c r="S51" i="29"/>
  <c r="S50" i="29"/>
  <c r="S49" i="29"/>
  <c r="S48" i="29"/>
  <c r="S47" i="29"/>
  <c r="S46" i="29"/>
  <c r="S45" i="29"/>
  <c r="S44" i="29"/>
  <c r="S43" i="29"/>
  <c r="S42" i="29"/>
  <c r="S41" i="29"/>
  <c r="S40" i="29"/>
  <c r="S39" i="29"/>
  <c r="S38" i="29"/>
  <c r="S37" i="29"/>
  <c r="S36" i="29"/>
  <c r="S35" i="29"/>
  <c r="S34" i="29"/>
  <c r="S33" i="29"/>
  <c r="S32" i="29"/>
  <c r="S31" i="29"/>
  <c r="S30" i="29"/>
  <c r="S29" i="29"/>
  <c r="S28" i="29"/>
  <c r="S27" i="29"/>
  <c r="S26" i="29"/>
  <c r="S25" i="29"/>
  <c r="S24" i="29"/>
  <c r="S23" i="29"/>
  <c r="S22" i="29"/>
  <c r="S21" i="29"/>
  <c r="Q22" i="29"/>
  <c r="Q21" i="29"/>
  <c r="S20" i="29"/>
  <c r="Q20" i="29"/>
  <c r="S19" i="29"/>
  <c r="Q19" i="29"/>
  <c r="S18" i="29"/>
  <c r="Q18" i="29"/>
  <c r="S17" i="29"/>
  <c r="Q17" i="29"/>
  <c r="S16" i="29"/>
  <c r="Q16" i="29"/>
  <c r="S15" i="29"/>
  <c r="Q15" i="29"/>
  <c r="S14" i="29"/>
  <c r="Q14" i="29"/>
  <c r="S13" i="29"/>
  <c r="Q13" i="29"/>
  <c r="S12" i="29"/>
  <c r="Q12" i="29"/>
  <c r="S11" i="29"/>
  <c r="Q11" i="29"/>
  <c r="S10" i="29"/>
  <c r="Q10" i="29"/>
  <c r="S9" i="29"/>
  <c r="Q9" i="29"/>
  <c r="S8" i="29"/>
  <c r="Q8" i="29"/>
  <c r="S7" i="29"/>
  <c r="Q7" i="29"/>
  <c r="S6" i="29"/>
  <c r="Q6" i="29"/>
  <c r="S5" i="29"/>
  <c r="Q5" i="29"/>
  <c r="S4" i="29"/>
  <c r="Q4" i="29"/>
  <c r="S3" i="29"/>
  <c r="Q3" i="29"/>
  <c r="S2" i="29"/>
  <c r="Q2" i="29"/>
  <c r="P20" i="28"/>
  <c r="P19" i="28"/>
  <c r="P18" i="28"/>
  <c r="P17" i="28"/>
  <c r="N17" i="28"/>
  <c r="P16" i="28"/>
  <c r="N16" i="28"/>
  <c r="P15" i="28"/>
  <c r="N15" i="28"/>
  <c r="P14" i="28"/>
  <c r="N14" i="28"/>
  <c r="P13" i="28"/>
  <c r="N13" i="28"/>
  <c r="P12" i="28"/>
  <c r="N12" i="28"/>
  <c r="P11" i="28"/>
  <c r="N11" i="28"/>
  <c r="P10" i="28"/>
  <c r="N10" i="28"/>
  <c r="P9" i="28"/>
  <c r="N9" i="28"/>
  <c r="P8" i="28"/>
  <c r="N8" i="28"/>
  <c r="P7" i="28"/>
  <c r="N7" i="28"/>
  <c r="P6" i="28"/>
  <c r="N6" i="28"/>
  <c r="P5" i="28"/>
  <c r="N5" i="28"/>
  <c r="P4" i="28"/>
  <c r="N4" i="28"/>
  <c r="P3" i="28"/>
  <c r="N3" i="28"/>
  <c r="P2" i="28"/>
  <c r="N2" i="28"/>
  <c r="L20" i="27"/>
  <c r="L19" i="27"/>
  <c r="L18" i="27"/>
  <c r="L17" i="27"/>
  <c r="L16" i="27"/>
  <c r="L15" i="27"/>
  <c r="L14" i="27"/>
  <c r="L13" i="27"/>
  <c r="L12" i="27"/>
  <c r="L11" i="27"/>
  <c r="L10" i="27"/>
  <c r="L9" i="27"/>
  <c r="L8" i="27"/>
  <c r="J8" i="27"/>
  <c r="L7" i="27"/>
  <c r="J7" i="27"/>
  <c r="L6" i="27"/>
  <c r="J6" i="27"/>
  <c r="L5" i="27"/>
  <c r="J5" i="27"/>
  <c r="L4" i="27"/>
  <c r="J4" i="27"/>
  <c r="L3" i="27"/>
  <c r="J3" i="27"/>
  <c r="L2" i="27"/>
  <c r="J2" i="27"/>
  <c r="L20" i="26"/>
  <c r="L19" i="26"/>
  <c r="L18" i="26"/>
  <c r="L17" i="26"/>
  <c r="L16" i="26"/>
  <c r="L15" i="26"/>
  <c r="L14" i="26"/>
  <c r="L13" i="26"/>
  <c r="L12" i="26"/>
  <c r="L11" i="26"/>
  <c r="L10" i="26"/>
  <c r="L9" i="26"/>
  <c r="L8" i="26"/>
  <c r="L7" i="26"/>
  <c r="L6" i="26"/>
  <c r="L5" i="26"/>
  <c r="L4" i="26"/>
  <c r="L3" i="26"/>
  <c r="L2" i="26"/>
  <c r="J11" i="26"/>
  <c r="J10" i="26"/>
  <c r="J9" i="26"/>
  <c r="J8" i="26"/>
  <c r="J7" i="26"/>
  <c r="J6" i="26"/>
  <c r="J5" i="26"/>
  <c r="J4" i="26"/>
  <c r="J3" i="26"/>
  <c r="J2" i="26"/>
  <c r="L20" i="25"/>
  <c r="L19" i="25"/>
  <c r="L18" i="25"/>
  <c r="L17" i="25"/>
  <c r="L16" i="25"/>
  <c r="L15" i="25"/>
  <c r="L14" i="25"/>
  <c r="L13" i="25"/>
  <c r="L12" i="25"/>
  <c r="L11" i="25"/>
  <c r="L10" i="25"/>
  <c r="L9" i="25"/>
  <c r="L8" i="25"/>
  <c r="L7" i="25"/>
  <c r="L6" i="25"/>
  <c r="L5" i="25"/>
  <c r="L4" i="25"/>
  <c r="L3" i="25"/>
  <c r="L2" i="25"/>
  <c r="J6" i="25"/>
  <c r="J5" i="25"/>
  <c r="J4" i="25"/>
  <c r="J3" i="25"/>
  <c r="J2" i="25"/>
  <c r="L20" i="24"/>
  <c r="L19" i="24"/>
  <c r="L18" i="24"/>
  <c r="L17" i="24"/>
  <c r="L16" i="24"/>
  <c r="L15" i="24"/>
  <c r="L14" i="24"/>
  <c r="L13" i="24"/>
  <c r="L12" i="24"/>
  <c r="L11" i="24"/>
  <c r="L10" i="24"/>
  <c r="L9" i="24"/>
  <c r="L8" i="24"/>
  <c r="L7" i="24"/>
  <c r="L6" i="24"/>
  <c r="L5" i="24"/>
  <c r="L4" i="24"/>
  <c r="L3" i="24"/>
  <c r="L2" i="24"/>
  <c r="J9" i="24"/>
  <c r="J8" i="24"/>
  <c r="J7" i="24"/>
  <c r="J6" i="24"/>
  <c r="J5" i="24"/>
  <c r="J4" i="24"/>
  <c r="J3" i="24"/>
  <c r="J2" i="24"/>
  <c r="L20" i="23"/>
  <c r="L19" i="23"/>
  <c r="L18" i="23"/>
  <c r="L17" i="23"/>
  <c r="L16" i="23"/>
  <c r="L15" i="23"/>
  <c r="L14" i="23"/>
  <c r="L13" i="23"/>
  <c r="L12" i="23"/>
  <c r="L11" i="23"/>
  <c r="L10" i="23"/>
  <c r="L9" i="23"/>
  <c r="L8" i="23"/>
  <c r="L7" i="23"/>
  <c r="L6" i="23"/>
  <c r="L5" i="23"/>
  <c r="L4" i="23"/>
  <c r="L3" i="23"/>
  <c r="L2" i="23"/>
  <c r="J7" i="23"/>
  <c r="J6" i="23"/>
  <c r="J5" i="23"/>
  <c r="J4" i="23"/>
  <c r="J3" i="23"/>
  <c r="J2" i="23"/>
  <c r="Q2" i="22"/>
  <c r="S2" i="22"/>
  <c r="Q3" i="22"/>
  <c r="S3" i="22"/>
  <c r="Q4" i="22"/>
  <c r="S4" i="22"/>
  <c r="Q5" i="22"/>
  <c r="S5" i="22"/>
  <c r="Q6" i="22"/>
  <c r="S6" i="22"/>
  <c r="Q7" i="22"/>
  <c r="S7" i="22"/>
  <c r="Q8" i="22"/>
  <c r="S8" i="22"/>
  <c r="Q9" i="22"/>
  <c r="S9" i="22"/>
  <c r="Q10" i="22"/>
  <c r="S10" i="22"/>
  <c r="Q11" i="22"/>
  <c r="S11" i="22"/>
  <c r="Q12" i="22"/>
  <c r="S12" i="22"/>
  <c r="Q13" i="22"/>
  <c r="S13" i="22"/>
  <c r="Q14" i="22"/>
  <c r="S14" i="22"/>
  <c r="Q15" i="22"/>
  <c r="S15" i="22"/>
  <c r="Q16" i="22"/>
  <c r="S16" i="22"/>
  <c r="Q17" i="22"/>
  <c r="S17" i="22"/>
  <c r="Q18" i="22"/>
  <c r="S18" i="22"/>
  <c r="Q19" i="22"/>
  <c r="S19" i="22"/>
  <c r="Q20" i="22"/>
  <c r="S20" i="22"/>
  <c r="Q21" i="22"/>
  <c r="Q22" i="22"/>
  <c r="N18" i="19"/>
  <c r="N17" i="19"/>
  <c r="N16" i="19"/>
  <c r="N15" i="19"/>
  <c r="N14" i="19"/>
  <c r="N13" i="19"/>
  <c r="N12" i="19"/>
  <c r="N11" i="19"/>
  <c r="N10" i="19"/>
  <c r="N9" i="19"/>
  <c r="N8" i="19"/>
  <c r="N7" i="19"/>
  <c r="N6" i="19"/>
  <c r="N5" i="19"/>
  <c r="N4" i="19"/>
  <c r="N3" i="19"/>
  <c r="N2" i="19"/>
  <c r="P20" i="19"/>
  <c r="P19" i="19"/>
  <c r="P18" i="19"/>
  <c r="P17" i="19"/>
  <c r="P16" i="19"/>
  <c r="P15" i="19"/>
  <c r="P14" i="19"/>
  <c r="P13" i="19"/>
  <c r="P12" i="19"/>
  <c r="P11" i="19"/>
  <c r="P10" i="19"/>
  <c r="P9" i="19"/>
  <c r="P8" i="19"/>
  <c r="P7" i="19"/>
  <c r="P6" i="19"/>
  <c r="P5" i="19"/>
  <c r="P4" i="19"/>
  <c r="P3" i="19"/>
  <c r="P2" i="19"/>
  <c r="L2" i="18"/>
  <c r="L20" i="18"/>
  <c r="L19" i="18"/>
  <c r="L18" i="18"/>
  <c r="L17" i="18"/>
  <c r="L16" i="18"/>
  <c r="L15" i="18"/>
  <c r="L14" i="18"/>
  <c r="L13" i="18"/>
  <c r="L12" i="18"/>
  <c r="L11" i="18"/>
  <c r="L10" i="18"/>
  <c r="L9" i="18"/>
  <c r="L8" i="18"/>
  <c r="L7" i="18"/>
  <c r="L6" i="18"/>
  <c r="L5" i="18"/>
  <c r="L4" i="18"/>
  <c r="L3" i="18"/>
  <c r="J8" i="18"/>
  <c r="J7" i="18"/>
  <c r="J6" i="18"/>
  <c r="J5" i="18"/>
  <c r="J4" i="18"/>
  <c r="J3" i="18"/>
  <c r="J2" i="18"/>
  <c r="J11" i="17"/>
  <c r="J10" i="17"/>
  <c r="J9" i="17"/>
  <c r="J8" i="17"/>
  <c r="J7" i="17"/>
  <c r="J6" i="17"/>
  <c r="J5" i="17"/>
  <c r="J4" i="17"/>
  <c r="J3" i="17"/>
  <c r="J2" i="17"/>
  <c r="J6" i="16" l="1"/>
  <c r="J5" i="16"/>
  <c r="J4" i="16"/>
  <c r="J3" i="16"/>
  <c r="J2" i="16"/>
  <c r="J9" i="15"/>
  <c r="J8" i="15"/>
  <c r="J7" i="15"/>
  <c r="J6" i="15"/>
  <c r="J5" i="15"/>
  <c r="J4" i="15"/>
  <c r="J3" i="15"/>
  <c r="J2" i="15"/>
  <c r="J7" i="14"/>
  <c r="J6" i="14"/>
  <c r="J5" i="14"/>
  <c r="J4" i="14"/>
  <c r="J3" i="14"/>
  <c r="J2" i="14"/>
  <c r="K22" i="13"/>
  <c r="K21" i="13"/>
  <c r="K20" i="13"/>
  <c r="K19" i="13"/>
  <c r="K18" i="13"/>
  <c r="K17" i="13"/>
  <c r="K16" i="13"/>
  <c r="K15" i="13"/>
  <c r="K14" i="13"/>
  <c r="K13" i="13"/>
  <c r="K12" i="13"/>
  <c r="K11" i="13"/>
  <c r="K10" i="13"/>
  <c r="K9" i="13"/>
  <c r="K8" i="13"/>
  <c r="K7" i="13"/>
  <c r="K6" i="13"/>
  <c r="K5" i="13"/>
  <c r="K4" i="13"/>
  <c r="K3" i="13"/>
  <c r="K2" i="13"/>
  <c r="D385" i="10"/>
  <c r="D384" i="10"/>
  <c r="H172" i="10"/>
  <c r="H165" i="10"/>
  <c r="E173" i="10"/>
  <c r="E166" i="10"/>
  <c r="E172" i="10"/>
  <c r="E165" i="10"/>
  <c r="E171" i="10"/>
  <c r="E164" i="10"/>
  <c r="E170" i="10"/>
  <c r="E163" i="10"/>
  <c r="H158" i="10"/>
  <c r="E159" i="10"/>
  <c r="E158" i="10"/>
  <c r="E157" i="10"/>
  <c r="E156" i="10"/>
  <c r="H151" i="10"/>
  <c r="E152" i="10"/>
  <c r="E151" i="10"/>
  <c r="E150" i="10"/>
  <c r="E149" i="10"/>
  <c r="H144" i="10"/>
  <c r="E145" i="10"/>
  <c r="E144" i="10"/>
  <c r="E143" i="10"/>
  <c r="E142" i="10"/>
  <c r="H137" i="10"/>
  <c r="E138" i="10"/>
  <c r="E137" i="10"/>
  <c r="E136" i="10"/>
  <c r="E135" i="10"/>
  <c r="H130" i="10"/>
  <c r="E131" i="10"/>
  <c r="E130" i="10"/>
  <c r="E129" i="10"/>
  <c r="E128" i="10"/>
  <c r="E124" i="10"/>
  <c r="E123" i="10"/>
  <c r="E122" i="10"/>
  <c r="E115" i="10"/>
  <c r="E114" i="10"/>
  <c r="E117" i="10"/>
  <c r="E121" i="10"/>
  <c r="H123" i="10"/>
  <c r="H116" i="10"/>
  <c r="E116" i="10"/>
  <c r="H109" i="10"/>
  <c r="E110" i="10"/>
  <c r="E109" i="10"/>
  <c r="E108" i="10"/>
  <c r="E107" i="10"/>
  <c r="H102" i="10"/>
  <c r="E103" i="10"/>
  <c r="E102" i="10"/>
  <c r="E101" i="10"/>
  <c r="E100" i="10"/>
  <c r="E96" i="10"/>
  <c r="F51" i="10"/>
  <c r="C52" i="10"/>
  <c r="C51" i="10"/>
  <c r="C50" i="10"/>
  <c r="C49" i="10"/>
  <c r="C48" i="10"/>
  <c r="C47" i="10"/>
  <c r="C46" i="10"/>
  <c r="C33" i="10"/>
  <c r="F34" i="10"/>
  <c r="C35" i="10"/>
  <c r="C34" i="10"/>
  <c r="C32" i="10"/>
  <c r="C31" i="10"/>
  <c r="C30" i="10"/>
  <c r="C29" i="10"/>
  <c r="C28" i="10"/>
  <c r="C27" i="10"/>
  <c r="C26" i="10"/>
  <c r="C25" i="10"/>
  <c r="C24" i="10"/>
  <c r="C23" i="10"/>
  <c r="C22" i="10"/>
  <c r="C21" i="10"/>
  <c r="C20" i="10"/>
  <c r="F42" i="10"/>
  <c r="C43" i="10"/>
  <c r="C42" i="10"/>
  <c r="C41" i="10"/>
  <c r="C40" i="10"/>
  <c r="C39" i="10"/>
  <c r="F15" i="10"/>
  <c r="C16" i="10"/>
  <c r="C15" i="10"/>
  <c r="C14" i="10"/>
  <c r="C13" i="10"/>
  <c r="C12" i="10"/>
  <c r="C11" i="10"/>
  <c r="C10" i="10"/>
  <c r="F5" i="10"/>
  <c r="C6" i="10"/>
  <c r="C5" i="10"/>
  <c r="C4" i="10"/>
  <c r="E174" i="10" l="1"/>
  <c r="I174" i="10" s="1"/>
  <c r="E167" i="10"/>
  <c r="I167" i="10" s="1"/>
  <c r="E160" i="10"/>
  <c r="I160" i="10" s="1"/>
  <c r="E153" i="10"/>
  <c r="I153" i="10" s="1"/>
  <c r="E146" i="10"/>
  <c r="I146" i="10" s="1"/>
  <c r="E139" i="10"/>
  <c r="I139" i="10" s="1"/>
  <c r="E132" i="10"/>
  <c r="I132" i="10" s="1"/>
  <c r="E125" i="10"/>
  <c r="I125" i="10" s="1"/>
  <c r="E118" i="10"/>
  <c r="I118" i="10" s="1"/>
  <c r="E111" i="10"/>
  <c r="I111" i="10" s="1"/>
  <c r="E104" i="10"/>
  <c r="I104" i="10" s="1"/>
  <c r="E97" i="10"/>
  <c r="C53" i="10"/>
  <c r="G53" i="10" s="1"/>
  <c r="G66" i="10"/>
  <c r="C44" i="10"/>
  <c r="G44" i="10" s="1"/>
  <c r="C36" i="10"/>
  <c r="G36" i="10" s="1"/>
  <c r="C7" i="10"/>
  <c r="D386" i="10"/>
  <c r="H387" i="10" s="1"/>
  <c r="I97" i="10" l="1"/>
  <c r="F93" i="10"/>
  <c r="F94" i="10"/>
  <c r="F95" i="10"/>
  <c r="F173" i="10"/>
  <c r="F172" i="10"/>
  <c r="E384" i="10"/>
  <c r="F171" i="10"/>
  <c r="F170" i="10"/>
  <c r="F136" i="10"/>
  <c r="F165" i="10"/>
  <c r="F166" i="10"/>
  <c r="F164" i="10"/>
  <c r="F163" i="10"/>
  <c r="F159" i="10"/>
  <c r="D34" i="10"/>
  <c r="F150" i="10"/>
  <c r="F158" i="10"/>
  <c r="F156" i="10"/>
  <c r="F157" i="10"/>
  <c r="F138" i="10"/>
  <c r="F137" i="10"/>
  <c r="F135" i="10"/>
  <c r="F152" i="10"/>
  <c r="F151" i="10"/>
  <c r="F149" i="10"/>
  <c r="F145" i="10"/>
  <c r="D31" i="10"/>
  <c r="D43" i="10"/>
  <c r="F123" i="10"/>
  <c r="F144" i="10"/>
  <c r="F142" i="10"/>
  <c r="F143" i="10"/>
  <c r="F122" i="10"/>
  <c r="F131" i="10"/>
  <c r="F124" i="10"/>
  <c r="F121" i="10"/>
  <c r="F130" i="10"/>
  <c r="F128" i="10"/>
  <c r="F129" i="10"/>
  <c r="D27" i="10"/>
  <c r="F117" i="10"/>
  <c r="D50" i="10"/>
  <c r="D52" i="10"/>
  <c r="D48" i="10"/>
  <c r="F108" i="10"/>
  <c r="F115" i="10"/>
  <c r="F116" i="10"/>
  <c r="F114" i="10"/>
  <c r="F110" i="10"/>
  <c r="F109" i="10"/>
  <c r="F107" i="10"/>
  <c r="F103" i="10"/>
  <c r="D29" i="10"/>
  <c r="D25" i="10"/>
  <c r="D42" i="10"/>
  <c r="D41" i="10"/>
  <c r="F102" i="10"/>
  <c r="F100" i="10"/>
  <c r="F101" i="10"/>
  <c r="D23" i="10"/>
  <c r="D33" i="10"/>
  <c r="D21" i="10"/>
  <c r="D32" i="10"/>
  <c r="F96" i="10"/>
  <c r="D46" i="10"/>
  <c r="D35" i="10"/>
  <c r="D30" i="10"/>
  <c r="D39" i="10"/>
  <c r="D51" i="10"/>
  <c r="D49" i="10"/>
  <c r="D47" i="10"/>
  <c r="D40" i="10"/>
  <c r="D28" i="10"/>
  <c r="D24" i="10"/>
  <c r="D26" i="10"/>
  <c r="D22" i="10"/>
  <c r="D20" i="10"/>
  <c r="D6" i="10"/>
  <c r="G7" i="10"/>
  <c r="D5" i="10"/>
  <c r="E385" i="10"/>
  <c r="G297" i="10" l="1"/>
  <c r="G298" i="10"/>
  <c r="G305" i="10"/>
  <c r="G302" i="10"/>
  <c r="G301" i="10"/>
  <c r="G268" i="10"/>
  <c r="G272" i="10"/>
  <c r="G273" i="10"/>
  <c r="G270" i="10"/>
  <c r="G269" i="10"/>
  <c r="G304" i="10"/>
  <c r="G300" i="10"/>
  <c r="G303" i="10"/>
  <c r="G299" i="10"/>
  <c r="G271" i="10"/>
  <c r="G369" i="10"/>
  <c r="G365" i="10"/>
  <c r="G361" i="10"/>
  <c r="G357" i="10"/>
  <c r="G355" i="10"/>
  <c r="G366" i="10"/>
  <c r="G362" i="10"/>
  <c r="G358" i="10"/>
  <c r="G367" i="10"/>
  <c r="G363" i="10"/>
  <c r="G359" i="10"/>
  <c r="G368" i="10"/>
  <c r="G364" i="10"/>
  <c r="G360" i="10"/>
  <c r="G356" i="10"/>
  <c r="G370" i="10"/>
  <c r="I58" i="10" l="1"/>
  <c r="I60" i="10"/>
  <c r="I62" i="10"/>
  <c r="I59" i="10"/>
  <c r="I61" i="10"/>
  <c r="I57" i="10"/>
  <c r="C17" i="10"/>
  <c r="G17" i="10" s="1"/>
  <c r="D11" i="10" l="1"/>
  <c r="D4" i="10"/>
  <c r="D10" i="10"/>
  <c r="D16" i="10"/>
  <c r="D12" i="10"/>
  <c r="D13" i="10"/>
  <c r="D14" i="10"/>
  <c r="D15" i="10"/>
  <c r="I213" i="57"/>
  <c r="I212" i="57"/>
  <c r="I214" i="57"/>
</calcChain>
</file>

<file path=xl/sharedStrings.xml><?xml version="1.0" encoding="utf-8"?>
<sst xmlns="http://schemas.openxmlformats.org/spreadsheetml/2006/main" count="11734" uniqueCount="2937">
  <si>
    <t>問１</t>
    <rPh sb="0" eb="1">
      <t>トイ</t>
    </rPh>
    <phoneticPr fontId="1"/>
  </si>
  <si>
    <t>②男性</t>
  </si>
  <si>
    <t>問2</t>
    <rPh sb="0" eb="1">
      <t>トイ</t>
    </rPh>
    <phoneticPr fontId="1"/>
  </si>
  <si>
    <t>⑥60代</t>
  </si>
  <si>
    <t>問3</t>
    <rPh sb="0" eb="1">
      <t>トイ</t>
    </rPh>
    <phoneticPr fontId="1"/>
  </si>
  <si>
    <t>②新堂小</t>
  </si>
  <si>
    <t>⑤彼方小</t>
  </si>
  <si>
    <t>問4</t>
    <rPh sb="0" eb="1">
      <t>トイ</t>
    </rPh>
    <phoneticPr fontId="1"/>
  </si>
  <si>
    <t>①単身世帯</t>
  </si>
  <si>
    <t>問5</t>
    <rPh sb="0" eb="1">
      <t>トイ</t>
    </rPh>
    <phoneticPr fontId="1"/>
  </si>
  <si>
    <t>⑥無職</t>
  </si>
  <si>
    <t>問6</t>
    <rPh sb="0" eb="1">
      <t>トイ</t>
    </rPh>
    <phoneticPr fontId="1"/>
  </si>
  <si>
    <t>①新しい課題</t>
  </si>
  <si>
    <t>問6　その他</t>
    <rPh sb="0" eb="1">
      <t>トイ</t>
    </rPh>
    <rPh sb="5" eb="6">
      <t>タ</t>
    </rPh>
    <phoneticPr fontId="1"/>
  </si>
  <si>
    <t>問7 中央図書館</t>
    <rPh sb="0" eb="1">
      <t>トイ</t>
    </rPh>
    <rPh sb="3" eb="5">
      <t>チュウオウ</t>
    </rPh>
    <rPh sb="5" eb="7">
      <t>トショ</t>
    </rPh>
    <rPh sb="7" eb="8">
      <t>カン</t>
    </rPh>
    <phoneticPr fontId="1"/>
  </si>
  <si>
    <t>問7 すばる</t>
    <rPh sb="0" eb="1">
      <t>トイ</t>
    </rPh>
    <phoneticPr fontId="1"/>
  </si>
  <si>
    <t>問7 Topic</t>
    <rPh sb="0" eb="1">
      <t>トイ</t>
    </rPh>
    <phoneticPr fontId="1"/>
  </si>
  <si>
    <t>問7 金剛図書館</t>
    <rPh sb="0" eb="1">
      <t>トイ</t>
    </rPh>
    <rPh sb="3" eb="5">
      <t>コンゴウ</t>
    </rPh>
    <rPh sb="5" eb="7">
      <t>トショ</t>
    </rPh>
    <rPh sb="7" eb="8">
      <t>カン</t>
    </rPh>
    <phoneticPr fontId="1"/>
  </si>
  <si>
    <t>問7 中央公民館</t>
    <rPh sb="0" eb="1">
      <t>トイ</t>
    </rPh>
    <rPh sb="3" eb="5">
      <t>チュウオウ</t>
    </rPh>
    <rPh sb="5" eb="8">
      <t>コウミンカン</t>
    </rPh>
    <phoneticPr fontId="1"/>
  </si>
  <si>
    <t>問7 金剛公民館</t>
    <rPh sb="0" eb="1">
      <t>トイ</t>
    </rPh>
    <rPh sb="3" eb="5">
      <t>コンゴウ</t>
    </rPh>
    <rPh sb="5" eb="7">
      <t>コウミン</t>
    </rPh>
    <rPh sb="7" eb="8">
      <t>カン</t>
    </rPh>
    <phoneticPr fontId="1"/>
  </si>
  <si>
    <t>問7 東公民館</t>
    <rPh sb="0" eb="1">
      <t>トイ</t>
    </rPh>
    <rPh sb="3" eb="4">
      <t>ヒガシ</t>
    </rPh>
    <rPh sb="4" eb="6">
      <t>コウミン</t>
    </rPh>
    <rPh sb="6" eb="7">
      <t>カン</t>
    </rPh>
    <phoneticPr fontId="1"/>
  </si>
  <si>
    <t>問7 市民会館</t>
    <rPh sb="0" eb="1">
      <t>トイ</t>
    </rPh>
    <rPh sb="3" eb="5">
      <t>シミン</t>
    </rPh>
    <rPh sb="5" eb="7">
      <t>カイカン</t>
    </rPh>
    <phoneticPr fontId="1"/>
  </si>
  <si>
    <t>問7 体育館</t>
    <rPh sb="0" eb="1">
      <t>トイ</t>
    </rPh>
    <rPh sb="3" eb="6">
      <t>タイイクカン</t>
    </rPh>
    <phoneticPr fontId="1"/>
  </si>
  <si>
    <t>問7 スポーツ公園</t>
    <rPh sb="0" eb="1">
      <t>トイ</t>
    </rPh>
    <rPh sb="7" eb="9">
      <t>コウエン</t>
    </rPh>
    <phoneticPr fontId="1"/>
  </si>
  <si>
    <t>問7 青少年スポーツ</t>
    <rPh sb="0" eb="1">
      <t>トイ</t>
    </rPh>
    <rPh sb="3" eb="6">
      <t>セイショウネン</t>
    </rPh>
    <phoneticPr fontId="1"/>
  </si>
  <si>
    <t>問7 上記以外</t>
    <rPh sb="0" eb="1">
      <t>トイ</t>
    </rPh>
    <rPh sb="3" eb="5">
      <t>ジョウキ</t>
    </rPh>
    <rPh sb="5" eb="7">
      <t>イガイ</t>
    </rPh>
    <phoneticPr fontId="1"/>
  </si>
  <si>
    <t>④知らない</t>
  </si>
  <si>
    <t>②利用したことはある</t>
  </si>
  <si>
    <t>③知っているが利用したことはない</t>
  </si>
  <si>
    <t>問8</t>
    <rPh sb="0" eb="1">
      <t>トイ</t>
    </rPh>
    <phoneticPr fontId="1"/>
  </si>
  <si>
    <t>問8 その他</t>
    <rPh sb="0" eb="1">
      <t>トイ</t>
    </rPh>
    <rPh sb="5" eb="6">
      <t>タ</t>
    </rPh>
    <phoneticPr fontId="1"/>
  </si>
  <si>
    <t>問9</t>
    <rPh sb="0" eb="1">
      <t>トイ</t>
    </rPh>
    <phoneticPr fontId="1"/>
  </si>
  <si>
    <t>①市広報誌</t>
  </si>
  <si>
    <t>問9 その他</t>
    <rPh sb="0" eb="1">
      <t>トイ</t>
    </rPh>
    <rPh sb="5" eb="6">
      <t>タ</t>
    </rPh>
    <phoneticPr fontId="1"/>
  </si>
  <si>
    <t>問10</t>
    <rPh sb="0" eb="1">
      <t>トイ</t>
    </rPh>
    <phoneticPr fontId="1"/>
  </si>
  <si>
    <t>④健康や体力</t>
  </si>
  <si>
    <t>問10 その他</t>
    <rPh sb="0" eb="1">
      <t>トイ</t>
    </rPh>
    <rPh sb="6" eb="7">
      <t>タ</t>
    </rPh>
    <phoneticPr fontId="1"/>
  </si>
  <si>
    <t>問11</t>
    <rPh sb="0" eb="1">
      <t>トイ</t>
    </rPh>
    <phoneticPr fontId="1"/>
  </si>
  <si>
    <t>③あまり関心</t>
  </si>
  <si>
    <t>問12</t>
    <rPh sb="0" eb="1">
      <t>トイ</t>
    </rPh>
    <phoneticPr fontId="1"/>
  </si>
  <si>
    <t>③きっかけ</t>
  </si>
  <si>
    <t>問13</t>
    <rPh sb="0" eb="1">
      <t>トイ</t>
    </rPh>
    <phoneticPr fontId="1"/>
  </si>
  <si>
    <t>問13　その他</t>
    <rPh sb="0" eb="1">
      <t>トイ</t>
    </rPh>
    <rPh sb="6" eb="7">
      <t>タ</t>
    </rPh>
    <phoneticPr fontId="1"/>
  </si>
  <si>
    <t>問14</t>
    <rPh sb="0" eb="1">
      <t>トイ</t>
    </rPh>
    <phoneticPr fontId="1"/>
  </si>
  <si>
    <t>問14 その他</t>
    <rPh sb="0" eb="1">
      <t>トイ</t>
    </rPh>
    <rPh sb="6" eb="7">
      <t>タ</t>
    </rPh>
    <phoneticPr fontId="1"/>
  </si>
  <si>
    <t>問15</t>
    <rPh sb="0" eb="1">
      <t>トイ</t>
    </rPh>
    <phoneticPr fontId="1"/>
  </si>
  <si>
    <t>⑤50代</t>
  </si>
  <si>
    <t>③親子2世代</t>
  </si>
  <si>
    <t>①会社員・公務員</t>
  </si>
  <si>
    <t>④余暇の時間</t>
  </si>
  <si>
    <t>③知っているが</t>
  </si>
  <si>
    <t>②機会があれば</t>
  </si>
  <si>
    <t>④経済的</t>
  </si>
  <si>
    <t>①自分の趣味</t>
  </si>
  <si>
    <t>⑥外国や世界</t>
  </si>
  <si>
    <t>なし</t>
    <phoneticPr fontId="1"/>
  </si>
  <si>
    <t>⑬軽い運動</t>
  </si>
  <si>
    <t>①女性</t>
  </si>
  <si>
    <t>②20代</t>
  </si>
  <si>
    <t>⑦川西小</t>
  </si>
  <si>
    <t>⑦その他</t>
  </si>
  <si>
    <t>⑥その他</t>
  </si>
  <si>
    <t>自分の勉強している分野をずっと
勉強していくこと</t>
    <rPh sb="0" eb="2">
      <t>ジブン</t>
    </rPh>
    <rPh sb="3" eb="5">
      <t>ベンキョウ</t>
    </rPh>
    <rPh sb="9" eb="11">
      <t>ブンヤ</t>
    </rPh>
    <rPh sb="16" eb="18">
      <t>ベンキョウ</t>
    </rPh>
    <phoneticPr fontId="1"/>
  </si>
  <si>
    <t>⑲その他</t>
  </si>
  <si>
    <t>アニメ・マンガ等</t>
    <rPh sb="7" eb="8">
      <t>トウ</t>
    </rPh>
    <phoneticPr fontId="1"/>
  </si>
  <si>
    <t>⑤その他</t>
  </si>
  <si>
    <t>学会</t>
    <rPh sb="0" eb="2">
      <t>ガッカイ</t>
    </rPh>
    <phoneticPr fontId="1"/>
  </si>
  <si>
    <t>①趣味や教養</t>
  </si>
  <si>
    <t>①積極的</t>
  </si>
  <si>
    <t>①仕事が忙しく</t>
  </si>
  <si>
    <t>④仕事や起業</t>
  </si>
  <si>
    <t>①健康や病気</t>
  </si>
  <si>
    <t>①健康や病気</t>
    <phoneticPr fontId="1"/>
  </si>
  <si>
    <t>②趣味や教養</t>
  </si>
  <si>
    <t>⑧語学力</t>
  </si>
  <si>
    <t>③喜志小</t>
  </si>
  <si>
    <t>⑤学生</t>
  </si>
  <si>
    <t>②利用したこと</t>
  </si>
  <si>
    <t>⑳していない</t>
  </si>
  <si>
    <t>興味なし</t>
    <rPh sb="0" eb="2">
      <t>キョウミ</t>
    </rPh>
    <phoneticPr fontId="1"/>
  </si>
  <si>
    <t>⑥施設</t>
  </si>
  <si>
    <t>⑦興味</t>
  </si>
  <si>
    <t>市民プールをもっと充実する。喜志プールの復活。図書館の充実。返却ボックスを
増設して利用しやすくする。プールの利用料を200円ぐらいとってでも喜志プールを作ってほしい。アンケートの結果をちゃんと有効利用して改善してほしい。アンケートに答えても良くなったと実感したことがない。</t>
    <rPh sb="0" eb="2">
      <t>シミン</t>
    </rPh>
    <rPh sb="9" eb="11">
      <t>ジュウジツ</t>
    </rPh>
    <rPh sb="14" eb="16">
      <t>キシ</t>
    </rPh>
    <rPh sb="20" eb="22">
      <t>フッカツ</t>
    </rPh>
    <rPh sb="23" eb="26">
      <t>トショカン</t>
    </rPh>
    <rPh sb="27" eb="29">
      <t>ジュウジツ</t>
    </rPh>
    <rPh sb="30" eb="32">
      <t>ヘンキャク</t>
    </rPh>
    <rPh sb="38" eb="40">
      <t>ゾウセツ</t>
    </rPh>
    <rPh sb="42" eb="44">
      <t>リヨウ</t>
    </rPh>
    <rPh sb="55" eb="57">
      <t>リヨウ</t>
    </rPh>
    <rPh sb="57" eb="58">
      <t>リョウ</t>
    </rPh>
    <rPh sb="62" eb="63">
      <t>エン</t>
    </rPh>
    <rPh sb="71" eb="73">
      <t>キシ</t>
    </rPh>
    <rPh sb="77" eb="78">
      <t>ツク</t>
    </rPh>
    <rPh sb="90" eb="92">
      <t>ケッカ</t>
    </rPh>
    <rPh sb="97" eb="99">
      <t>ユウコウ</t>
    </rPh>
    <rPh sb="99" eb="101">
      <t>リヨウ</t>
    </rPh>
    <rPh sb="103" eb="105">
      <t>カイゼン</t>
    </rPh>
    <rPh sb="117" eb="118">
      <t>コタ</t>
    </rPh>
    <rPh sb="121" eb="122">
      <t>ヨ</t>
    </rPh>
    <rPh sb="127" eb="129">
      <t>ジッカン</t>
    </rPh>
    <phoneticPr fontId="1"/>
  </si>
  <si>
    <t>④40代</t>
  </si>
  <si>
    <t>④大伴小</t>
  </si>
  <si>
    <t>⑨観光</t>
  </si>
  <si>
    <t>⑪ＡＩ</t>
  </si>
  <si>
    <t>⑮健康・病気</t>
  </si>
  <si>
    <t>⑯災害・防災</t>
  </si>
  <si>
    <t>②ウェブサイト</t>
  </si>
  <si>
    <t>②生活や仕事</t>
  </si>
  <si>
    <t>②家事や育児</t>
  </si>
  <si>
    <t>④親・子・孫の3世代</t>
  </si>
  <si>
    <t>一生勉強していくこと</t>
    <rPh sb="0" eb="2">
      <t>イッショウ</t>
    </rPh>
    <rPh sb="2" eb="4">
      <t>ベンキョウ</t>
    </rPh>
    <phoneticPr fontId="1"/>
  </si>
  <si>
    <t>⑩福祉</t>
  </si>
  <si>
    <t>⑱人権</t>
  </si>
  <si>
    <t>③チラシ・ポスター</t>
  </si>
  <si>
    <t>問２</t>
    <rPh sb="0" eb="1">
      <t>トイ</t>
    </rPh>
    <phoneticPr fontId="1"/>
  </si>
  <si>
    <t>問３</t>
    <rPh sb="0" eb="1">
      <t>トイ</t>
    </rPh>
    <phoneticPr fontId="1"/>
  </si>
  <si>
    <t>問４</t>
    <rPh sb="0" eb="1">
      <t>トイ</t>
    </rPh>
    <phoneticPr fontId="1"/>
  </si>
  <si>
    <t>問５</t>
    <rPh sb="0" eb="1">
      <t>トイ</t>
    </rPh>
    <phoneticPr fontId="1"/>
  </si>
  <si>
    <t>問６</t>
    <rPh sb="0" eb="1">
      <t>トイ</t>
    </rPh>
    <phoneticPr fontId="1"/>
  </si>
  <si>
    <t>問８</t>
    <rPh sb="0" eb="1">
      <t>トイ</t>
    </rPh>
    <phoneticPr fontId="1"/>
  </si>
  <si>
    <t>問９</t>
    <rPh sb="0" eb="1">
      <t>トイ</t>
    </rPh>
    <phoneticPr fontId="1"/>
  </si>
  <si>
    <t>問１０</t>
    <rPh sb="0" eb="1">
      <t>トイ</t>
    </rPh>
    <phoneticPr fontId="1"/>
  </si>
  <si>
    <t>問１１</t>
    <rPh sb="0" eb="1">
      <t>トイ</t>
    </rPh>
    <phoneticPr fontId="1"/>
  </si>
  <si>
    <t>問１２</t>
    <rPh sb="0" eb="1">
      <t>トイ</t>
    </rPh>
    <phoneticPr fontId="1"/>
  </si>
  <si>
    <t>topic</t>
    <phoneticPr fontId="1"/>
  </si>
  <si>
    <t>すばる</t>
    <phoneticPr fontId="1"/>
  </si>
  <si>
    <t>中央図書館</t>
    <rPh sb="0" eb="2">
      <t>チュウオウ</t>
    </rPh>
    <rPh sb="2" eb="5">
      <t>トショカン</t>
    </rPh>
    <phoneticPr fontId="1"/>
  </si>
  <si>
    <t>金剛図書館</t>
    <rPh sb="0" eb="2">
      <t>コンゴウ</t>
    </rPh>
    <rPh sb="2" eb="5">
      <t>トショカン</t>
    </rPh>
    <phoneticPr fontId="1"/>
  </si>
  <si>
    <t>中央公民館</t>
    <rPh sb="0" eb="2">
      <t>チュウオウ</t>
    </rPh>
    <rPh sb="2" eb="5">
      <t>コウミンカン</t>
    </rPh>
    <phoneticPr fontId="1"/>
  </si>
  <si>
    <t>東公民館</t>
    <rPh sb="0" eb="1">
      <t>ヒガシ</t>
    </rPh>
    <rPh sb="1" eb="4">
      <t>コウミンカン</t>
    </rPh>
    <phoneticPr fontId="1"/>
  </si>
  <si>
    <t>金剛公民館</t>
    <rPh sb="0" eb="2">
      <t>コンゴウ</t>
    </rPh>
    <rPh sb="2" eb="5">
      <t>コウミンカン</t>
    </rPh>
    <phoneticPr fontId="1"/>
  </si>
  <si>
    <t>市民会館</t>
    <rPh sb="0" eb="2">
      <t>シミン</t>
    </rPh>
    <rPh sb="2" eb="4">
      <t>カイカン</t>
    </rPh>
    <phoneticPr fontId="1"/>
  </si>
  <si>
    <t>総合体育館</t>
    <rPh sb="0" eb="2">
      <t>ソウゴウ</t>
    </rPh>
    <rPh sb="2" eb="5">
      <t>タイイクカン</t>
    </rPh>
    <phoneticPr fontId="1"/>
  </si>
  <si>
    <t>総合スポーツ公園</t>
    <rPh sb="0" eb="2">
      <t>ソウゴウ</t>
    </rPh>
    <rPh sb="6" eb="8">
      <t>コウエン</t>
    </rPh>
    <phoneticPr fontId="1"/>
  </si>
  <si>
    <t>スポーツホール</t>
    <phoneticPr fontId="1"/>
  </si>
  <si>
    <t>上記３施設以外</t>
    <rPh sb="0" eb="2">
      <t>ジョウキ</t>
    </rPh>
    <rPh sb="3" eb="5">
      <t>シセツ</t>
    </rPh>
    <rPh sb="5" eb="7">
      <t>イガイ</t>
    </rPh>
    <phoneticPr fontId="1"/>
  </si>
  <si>
    <t>問１３</t>
    <rPh sb="0" eb="1">
      <t>トイ</t>
    </rPh>
    <phoneticPr fontId="1"/>
  </si>
  <si>
    <t>問１４</t>
    <rPh sb="0" eb="1">
      <t>トイ</t>
    </rPh>
    <phoneticPr fontId="1"/>
  </si>
  <si>
    <t>No.1</t>
    <phoneticPr fontId="1"/>
  </si>
  <si>
    <t>No.2</t>
  </si>
  <si>
    <t>No.3</t>
  </si>
  <si>
    <t>No.4</t>
  </si>
  <si>
    <t>No.5</t>
  </si>
  <si>
    <t>No.6</t>
  </si>
  <si>
    <t>No.7</t>
  </si>
  <si>
    <t>No.8</t>
  </si>
  <si>
    <t>No.9</t>
  </si>
  <si>
    <t>No.10</t>
  </si>
  <si>
    <t>No.11</t>
  </si>
  <si>
    <t>No.12</t>
  </si>
  <si>
    <t>No.13</t>
  </si>
  <si>
    <t>No.14</t>
  </si>
  <si>
    <t>No.15</t>
  </si>
  <si>
    <t>No.16</t>
  </si>
  <si>
    <t>No.17</t>
  </si>
  <si>
    <t>No.18</t>
  </si>
  <si>
    <t>No.19</t>
  </si>
  <si>
    <t>No.20</t>
  </si>
  <si>
    <t>No.21</t>
    <phoneticPr fontId="1"/>
  </si>
  <si>
    <t>No.22</t>
  </si>
  <si>
    <t>No.23</t>
  </si>
  <si>
    <t>No.24</t>
  </si>
  <si>
    <t>No.25</t>
  </si>
  <si>
    <t>No.26</t>
  </si>
  <si>
    <t>No.27</t>
  </si>
  <si>
    <t>No.28</t>
  </si>
  <si>
    <t>No.29</t>
  </si>
  <si>
    <t>No.30</t>
  </si>
  <si>
    <t>No.31</t>
  </si>
  <si>
    <t>No.32</t>
  </si>
  <si>
    <t>No.33</t>
  </si>
  <si>
    <t>No.34</t>
  </si>
  <si>
    <t>No.35</t>
  </si>
  <si>
    <t>No.36</t>
  </si>
  <si>
    <t>No.37</t>
  </si>
  <si>
    <t>No.38</t>
  </si>
  <si>
    <t>No.39</t>
  </si>
  <si>
    <t>No.40</t>
  </si>
  <si>
    <t>No.42</t>
  </si>
  <si>
    <t>No.43</t>
  </si>
  <si>
    <t>No.44</t>
  </si>
  <si>
    <t>No.45</t>
  </si>
  <si>
    <t>No.46</t>
  </si>
  <si>
    <t>No.47</t>
  </si>
  <si>
    <t>No.48</t>
  </si>
  <si>
    <t>No.49</t>
  </si>
  <si>
    <t>No.50</t>
  </si>
  <si>
    <t>No.51</t>
  </si>
  <si>
    <t>No.52</t>
  </si>
  <si>
    <t>No.53</t>
  </si>
  <si>
    <t>No.54</t>
  </si>
  <si>
    <t>No.55</t>
  </si>
  <si>
    <t>No.56</t>
  </si>
  <si>
    <t>No.57</t>
  </si>
  <si>
    <t>No.58</t>
  </si>
  <si>
    <t>No.59</t>
  </si>
  <si>
    <t>No.60</t>
  </si>
  <si>
    <t>No.61</t>
    <phoneticPr fontId="1"/>
  </si>
  <si>
    <t>No.62</t>
  </si>
  <si>
    <t>No.63</t>
  </si>
  <si>
    <t>No.64</t>
  </si>
  <si>
    <t>No.65</t>
  </si>
  <si>
    <t>No.66</t>
  </si>
  <si>
    <t>No.67</t>
  </si>
  <si>
    <t>No.68</t>
  </si>
  <si>
    <t>No.69</t>
  </si>
  <si>
    <t>No.70</t>
  </si>
  <si>
    <t>No.71</t>
  </si>
  <si>
    <t>No.72</t>
  </si>
  <si>
    <t>No.73</t>
  </si>
  <si>
    <t>No.74</t>
  </si>
  <si>
    <t>No.75</t>
  </si>
  <si>
    <t>No.76</t>
  </si>
  <si>
    <t>No.77</t>
  </si>
  <si>
    <t>No.78</t>
  </si>
  <si>
    <t>No.79</t>
  </si>
  <si>
    <t>No.80</t>
  </si>
  <si>
    <t>No.82</t>
  </si>
  <si>
    <t>No.83</t>
  </si>
  <si>
    <t>No.84</t>
  </si>
  <si>
    <t>No.85</t>
  </si>
  <si>
    <t>No.86</t>
  </si>
  <si>
    <t>No.87</t>
  </si>
  <si>
    <t>No.88</t>
  </si>
  <si>
    <t>No.89</t>
  </si>
  <si>
    <t>No.90</t>
  </si>
  <si>
    <t>No.91</t>
  </si>
  <si>
    <t>No.92</t>
  </si>
  <si>
    <t>No.93</t>
  </si>
  <si>
    <t>No.94</t>
  </si>
  <si>
    <t>No.95</t>
  </si>
  <si>
    <t>No.96</t>
  </si>
  <si>
    <t>No.97</t>
  </si>
  <si>
    <t>No.98</t>
  </si>
  <si>
    <t>No.99</t>
  </si>
  <si>
    <t>No.100</t>
  </si>
  <si>
    <t>No.102</t>
  </si>
  <si>
    <t>No.103</t>
  </si>
  <si>
    <t>No.104</t>
  </si>
  <si>
    <t>No.105</t>
  </si>
  <si>
    <t>No.106</t>
  </si>
  <si>
    <t>No.107</t>
  </si>
  <si>
    <t>No.108</t>
  </si>
  <si>
    <t>No.109</t>
  </si>
  <si>
    <t>No.110</t>
  </si>
  <si>
    <t>No.111</t>
  </si>
  <si>
    <t>No.112</t>
  </si>
  <si>
    <t>No.113</t>
  </si>
  <si>
    <t>No.114</t>
  </si>
  <si>
    <t>No.115</t>
  </si>
  <si>
    <t>No.116</t>
  </si>
  <si>
    <t>No.117</t>
  </si>
  <si>
    <t>No.118</t>
  </si>
  <si>
    <t>No.119</t>
  </si>
  <si>
    <t>No.120</t>
  </si>
  <si>
    <t>No.122</t>
  </si>
  <si>
    <t>No.123</t>
  </si>
  <si>
    <t>No.124</t>
  </si>
  <si>
    <t>No.125</t>
  </si>
  <si>
    <t>No.126</t>
  </si>
  <si>
    <t>No.127</t>
  </si>
  <si>
    <t>No.128</t>
  </si>
  <si>
    <t>No.129</t>
  </si>
  <si>
    <t>No.130</t>
  </si>
  <si>
    <t>No.131</t>
  </si>
  <si>
    <t>No.132</t>
  </si>
  <si>
    <t>No.133</t>
  </si>
  <si>
    <t>No.134</t>
  </si>
  <si>
    <t>No.135</t>
  </si>
  <si>
    <t>No.136</t>
  </si>
  <si>
    <t>No.137</t>
  </si>
  <si>
    <t>No.138</t>
  </si>
  <si>
    <t>No.139</t>
  </si>
  <si>
    <t>No.140</t>
  </si>
  <si>
    <t>No.142</t>
  </si>
  <si>
    <t>No.143</t>
  </si>
  <si>
    <t>No.144</t>
  </si>
  <si>
    <t>No.145</t>
  </si>
  <si>
    <t>No.146</t>
  </si>
  <si>
    <t>No.147</t>
  </si>
  <si>
    <t>No.148</t>
  </si>
  <si>
    <t>No.149</t>
  </si>
  <si>
    <t>No.150</t>
  </si>
  <si>
    <t>No.151</t>
  </si>
  <si>
    <t>No.152</t>
  </si>
  <si>
    <t>No.153</t>
  </si>
  <si>
    <t>No.154</t>
  </si>
  <si>
    <t>No.155</t>
  </si>
  <si>
    <t>No.156</t>
  </si>
  <si>
    <t>No.157</t>
  </si>
  <si>
    <t>No.158</t>
  </si>
  <si>
    <t>No.159</t>
  </si>
  <si>
    <t>No.160</t>
  </si>
  <si>
    <t>No.162</t>
  </si>
  <si>
    <t>No.163</t>
  </si>
  <si>
    <t>No.164</t>
  </si>
  <si>
    <t>No.165</t>
  </si>
  <si>
    <t>No.166</t>
  </si>
  <si>
    <t>No.167</t>
  </si>
  <si>
    <t>No.168</t>
  </si>
  <si>
    <t>No.169</t>
  </si>
  <si>
    <t>No.170</t>
  </si>
  <si>
    <t>No.171</t>
  </si>
  <si>
    <t>No.172</t>
  </si>
  <si>
    <t>No.173</t>
  </si>
  <si>
    <t>No.174</t>
  </si>
  <si>
    <t>No.175</t>
  </si>
  <si>
    <t>No.176</t>
  </si>
  <si>
    <t>No.177</t>
  </si>
  <si>
    <t>No.178</t>
  </si>
  <si>
    <t>No.179</t>
  </si>
  <si>
    <t>No.180</t>
  </si>
  <si>
    <t>No.182</t>
  </si>
  <si>
    <t>No.183</t>
  </si>
  <si>
    <t>No.184</t>
  </si>
  <si>
    <t>No.185</t>
  </si>
  <si>
    <t>No.186</t>
  </si>
  <si>
    <t>No.187</t>
  </si>
  <si>
    <t>No.188</t>
  </si>
  <si>
    <t>No.189</t>
  </si>
  <si>
    <t>No.190</t>
  </si>
  <si>
    <t>No.191</t>
  </si>
  <si>
    <t>No.192</t>
  </si>
  <si>
    <t>No.193</t>
  </si>
  <si>
    <t>No.194</t>
  </si>
  <si>
    <t>No.195</t>
  </si>
  <si>
    <t>No.196</t>
  </si>
  <si>
    <t>No.197</t>
  </si>
  <si>
    <t>No.198</t>
  </si>
  <si>
    <t>No.199</t>
  </si>
  <si>
    <t>No.200</t>
  </si>
  <si>
    <t>No.202</t>
  </si>
  <si>
    <t>No.203</t>
  </si>
  <si>
    <t>No.204</t>
  </si>
  <si>
    <t>No.205</t>
  </si>
  <si>
    <t>No.206</t>
  </si>
  <si>
    <t>No.207</t>
  </si>
  <si>
    <t>No.208</t>
  </si>
  <si>
    <t>No.209</t>
  </si>
  <si>
    <t>No.210</t>
  </si>
  <si>
    <t>No.211</t>
  </si>
  <si>
    <t>No.212</t>
  </si>
  <si>
    <t>No.213</t>
  </si>
  <si>
    <t>No.214</t>
  </si>
  <si>
    <t>No.215</t>
  </si>
  <si>
    <t>No.216</t>
  </si>
  <si>
    <t>No.217</t>
  </si>
  <si>
    <t>No.218</t>
  </si>
  <si>
    <t>No.219</t>
  </si>
  <si>
    <t>No.220</t>
  </si>
  <si>
    <t>No.222</t>
  </si>
  <si>
    <t>No.223</t>
  </si>
  <si>
    <t>No.224</t>
  </si>
  <si>
    <t>No.225</t>
  </si>
  <si>
    <t>No.226</t>
  </si>
  <si>
    <t>No.227</t>
  </si>
  <si>
    <t>No.228</t>
  </si>
  <si>
    <t>No.229</t>
  </si>
  <si>
    <t>No.230</t>
  </si>
  <si>
    <t>No.231</t>
  </si>
  <si>
    <t>No.232</t>
  </si>
  <si>
    <t>No.233</t>
  </si>
  <si>
    <t>No.234</t>
  </si>
  <si>
    <t>No.235</t>
  </si>
  <si>
    <t>No.236</t>
  </si>
  <si>
    <t>No.237</t>
  </si>
  <si>
    <t>No.238</t>
  </si>
  <si>
    <t>No.239</t>
  </si>
  <si>
    <t>No.240</t>
  </si>
  <si>
    <t>No.242</t>
  </si>
  <si>
    <t>No.243</t>
  </si>
  <si>
    <t>No.244</t>
  </si>
  <si>
    <t>No.245</t>
  </si>
  <si>
    <t>No.246</t>
  </si>
  <si>
    <t>No.247</t>
  </si>
  <si>
    <t>No.248</t>
  </si>
  <si>
    <t>No.249</t>
  </si>
  <si>
    <t>No.250</t>
  </si>
  <si>
    <t>No.251</t>
  </si>
  <si>
    <t>No.252</t>
  </si>
  <si>
    <t>No.253</t>
  </si>
  <si>
    <t>No.254</t>
  </si>
  <si>
    <t>No.255</t>
  </si>
  <si>
    <t>No.256</t>
  </si>
  <si>
    <t>No.257</t>
  </si>
  <si>
    <t>No.258</t>
  </si>
  <si>
    <t>No.259</t>
  </si>
  <si>
    <t>No.260</t>
  </si>
  <si>
    <t>No.262</t>
  </si>
  <si>
    <t>No.263</t>
  </si>
  <si>
    <t>No.264</t>
  </si>
  <si>
    <t>No.265</t>
  </si>
  <si>
    <t>No.266</t>
  </si>
  <si>
    <t>No.267</t>
  </si>
  <si>
    <t>No.268</t>
  </si>
  <si>
    <t>No.269</t>
  </si>
  <si>
    <t>No.270</t>
  </si>
  <si>
    <t>No.271</t>
  </si>
  <si>
    <t>No.272</t>
  </si>
  <si>
    <t>No.273</t>
  </si>
  <si>
    <t>No.274</t>
  </si>
  <si>
    <t>No.275</t>
  </si>
  <si>
    <t>No.276</t>
  </si>
  <si>
    <t>No.277</t>
  </si>
  <si>
    <t>No.278</t>
  </si>
  <si>
    <t>No.279</t>
  </si>
  <si>
    <t>No.280</t>
  </si>
  <si>
    <t>No.282</t>
  </si>
  <si>
    <t>No.283</t>
  </si>
  <si>
    <t>No.284</t>
  </si>
  <si>
    <t>No.285</t>
  </si>
  <si>
    <t>No.286</t>
  </si>
  <si>
    <t>No.287</t>
  </si>
  <si>
    <t>No.288</t>
  </si>
  <si>
    <t>No.289</t>
  </si>
  <si>
    <t>No.290</t>
  </si>
  <si>
    <t>No.291</t>
  </si>
  <si>
    <t>No.292</t>
  </si>
  <si>
    <t>No.293</t>
  </si>
  <si>
    <t>No.294</t>
  </si>
  <si>
    <t>No.295</t>
  </si>
  <si>
    <t>No.296</t>
  </si>
  <si>
    <t>No.297</t>
  </si>
  <si>
    <t>No.298</t>
  </si>
  <si>
    <t>No.299</t>
  </si>
  <si>
    <t>No.300</t>
  </si>
  <si>
    <t>No.302</t>
  </si>
  <si>
    <t>No.303</t>
  </si>
  <si>
    <t>No.304</t>
  </si>
  <si>
    <t>No.305</t>
  </si>
  <si>
    <t>No.306</t>
  </si>
  <si>
    <t>No.307</t>
  </si>
  <si>
    <t>No.308</t>
  </si>
  <si>
    <t>No.309</t>
  </si>
  <si>
    <t>No.310</t>
  </si>
  <si>
    <t>No.311</t>
  </si>
  <si>
    <t>No.312</t>
  </si>
  <si>
    <t>No.313</t>
  </si>
  <si>
    <t>No.314</t>
  </si>
  <si>
    <t>No.315</t>
  </si>
  <si>
    <t>No.316</t>
  </si>
  <si>
    <t>No.317</t>
  </si>
  <si>
    <t>No.318</t>
  </si>
  <si>
    <t>No.319</t>
  </si>
  <si>
    <t>No.320</t>
  </si>
  <si>
    <t>No.322</t>
  </si>
  <si>
    <t>No.323</t>
  </si>
  <si>
    <t>No.324</t>
  </si>
  <si>
    <t>No.325</t>
  </si>
  <si>
    <t>No.326</t>
  </si>
  <si>
    <t>No.327</t>
  </si>
  <si>
    <t>No.328</t>
  </si>
  <si>
    <t>No.329</t>
  </si>
  <si>
    <t>No.330</t>
  </si>
  <si>
    <t>No.331</t>
  </si>
  <si>
    <t>No.332</t>
  </si>
  <si>
    <t>No.333</t>
  </si>
  <si>
    <t>No.334</t>
  </si>
  <si>
    <t>No.335</t>
  </si>
  <si>
    <t>No.336</t>
  </si>
  <si>
    <t>No.337</t>
  </si>
  <si>
    <t>No.338</t>
  </si>
  <si>
    <t>No.339</t>
  </si>
  <si>
    <t>No.340</t>
  </si>
  <si>
    <t>No.342</t>
  </si>
  <si>
    <t>No.343</t>
  </si>
  <si>
    <t>No.344</t>
  </si>
  <si>
    <t>No.345</t>
  </si>
  <si>
    <t>No.346</t>
  </si>
  <si>
    <t>No.347</t>
  </si>
  <si>
    <t>No.348</t>
  </si>
  <si>
    <t>No.349</t>
  </si>
  <si>
    <t>No.350</t>
  </si>
  <si>
    <t>No.351</t>
  </si>
  <si>
    <t>No.352</t>
  </si>
  <si>
    <t>No.353</t>
  </si>
  <si>
    <t>No.354</t>
  </si>
  <si>
    <t>No.355</t>
  </si>
  <si>
    <t>No.356</t>
  </si>
  <si>
    <t>No.357</t>
  </si>
  <si>
    <t>No.358</t>
  </si>
  <si>
    <t>No.359</t>
  </si>
  <si>
    <t>No.360</t>
  </si>
  <si>
    <t>No.362</t>
  </si>
  <si>
    <t>No.363</t>
  </si>
  <si>
    <t>No.364</t>
  </si>
  <si>
    <t>No.365</t>
  </si>
  <si>
    <t>No.366</t>
  </si>
  <si>
    <t>No.367</t>
  </si>
  <si>
    <t>No.368</t>
  </si>
  <si>
    <t>No.369</t>
  </si>
  <si>
    <t>No.370</t>
  </si>
  <si>
    <t>No.371</t>
  </si>
  <si>
    <t>No.372</t>
  </si>
  <si>
    <t>No.373</t>
  </si>
  <si>
    <t>No.374</t>
  </si>
  <si>
    <t>No.375</t>
  </si>
  <si>
    <t>No.376</t>
  </si>
  <si>
    <t>No.377</t>
  </si>
  <si>
    <t>No.378</t>
  </si>
  <si>
    <t>No.379</t>
  </si>
  <si>
    <t>No.380</t>
  </si>
  <si>
    <t>No.382</t>
  </si>
  <si>
    <t>No.383</t>
  </si>
  <si>
    <t>No.384</t>
  </si>
  <si>
    <t>No.385</t>
  </si>
  <si>
    <t>No.386</t>
  </si>
  <si>
    <t>No.387</t>
  </si>
  <si>
    <t>No.388</t>
  </si>
  <si>
    <t>No.389</t>
  </si>
  <si>
    <t>No.390</t>
  </si>
  <si>
    <t>No.391</t>
  </si>
  <si>
    <t>No.392</t>
  </si>
  <si>
    <t>No.393</t>
  </si>
  <si>
    <t>No.394</t>
  </si>
  <si>
    <t>No.395</t>
  </si>
  <si>
    <t>No.396</t>
  </si>
  <si>
    <t>No.397</t>
  </si>
  <si>
    <t>No.398</t>
  </si>
  <si>
    <t>No.399</t>
  </si>
  <si>
    <t>No.400</t>
  </si>
  <si>
    <t>No.402</t>
  </si>
  <si>
    <t>No.403</t>
  </si>
  <si>
    <t>No.404</t>
  </si>
  <si>
    <t>No.405</t>
  </si>
  <si>
    <t>No.406</t>
  </si>
  <si>
    <t>No.407</t>
  </si>
  <si>
    <t>No.408</t>
  </si>
  <si>
    <t>No.409</t>
  </si>
  <si>
    <t>No.410</t>
  </si>
  <si>
    <t>No.411</t>
  </si>
  <si>
    <t>No.412</t>
  </si>
  <si>
    <t>No.413</t>
  </si>
  <si>
    <t>No.414</t>
  </si>
  <si>
    <t>No.415</t>
  </si>
  <si>
    <t>No.416</t>
  </si>
  <si>
    <t>No.417</t>
  </si>
  <si>
    <t>No.418</t>
  </si>
  <si>
    <t>No.419</t>
  </si>
  <si>
    <t>No.420</t>
  </si>
  <si>
    <t>No.422</t>
  </si>
  <si>
    <t>No.423</t>
  </si>
  <si>
    <t>No.424</t>
  </si>
  <si>
    <t>No.425</t>
  </si>
  <si>
    <t>No.426</t>
  </si>
  <si>
    <t>No.427</t>
  </si>
  <si>
    <t>No.428</t>
  </si>
  <si>
    <t>No.429</t>
  </si>
  <si>
    <t>No.430</t>
  </si>
  <si>
    <t>No.431</t>
  </si>
  <si>
    <t>No.432</t>
  </si>
  <si>
    <t>No.433</t>
  </si>
  <si>
    <t>No.434</t>
  </si>
  <si>
    <t>No.435</t>
  </si>
  <si>
    <t>No.436</t>
  </si>
  <si>
    <t>No.437</t>
  </si>
  <si>
    <t>No.438</t>
  </si>
  <si>
    <t>No.439</t>
  </si>
  <si>
    <t>No.440</t>
  </si>
  <si>
    <t>No.442</t>
  </si>
  <si>
    <t>No.443</t>
  </si>
  <si>
    <t>No.444</t>
  </si>
  <si>
    <t>No.445</t>
  </si>
  <si>
    <t>No.446</t>
  </si>
  <si>
    <t>No.447</t>
  </si>
  <si>
    <t>No.448</t>
  </si>
  <si>
    <t>No.449</t>
  </si>
  <si>
    <t>No.450</t>
  </si>
  <si>
    <t>No.451</t>
  </si>
  <si>
    <t>No.452</t>
  </si>
  <si>
    <t>No.453</t>
  </si>
  <si>
    <t>No.454</t>
  </si>
  <si>
    <t>No.455</t>
  </si>
  <si>
    <t>No.456</t>
  </si>
  <si>
    <t>No.457</t>
  </si>
  <si>
    <t>No.458</t>
  </si>
  <si>
    <t>No.459</t>
  </si>
  <si>
    <t>No.460</t>
  </si>
  <si>
    <t>No.462</t>
  </si>
  <si>
    <t>No.463</t>
  </si>
  <si>
    <t>No.464</t>
  </si>
  <si>
    <t>No.465</t>
  </si>
  <si>
    <t>No.466</t>
  </si>
  <si>
    <t>No.467</t>
  </si>
  <si>
    <t>No.468</t>
  </si>
  <si>
    <t>No.469</t>
  </si>
  <si>
    <t>No.470</t>
  </si>
  <si>
    <t>No.471</t>
  </si>
  <si>
    <t>No.472</t>
  </si>
  <si>
    <t>No.473</t>
  </si>
  <si>
    <t>No.474</t>
  </si>
  <si>
    <t>No.475</t>
  </si>
  <si>
    <t>No.476</t>
  </si>
  <si>
    <t>No.477</t>
  </si>
  <si>
    <t>No.478</t>
  </si>
  <si>
    <t>No.479</t>
  </si>
  <si>
    <t>No.480</t>
  </si>
  <si>
    <t>No.482</t>
  </si>
  <si>
    <t>No.483</t>
  </si>
  <si>
    <t>No.484</t>
  </si>
  <si>
    <t>No.485</t>
  </si>
  <si>
    <t>No.486</t>
  </si>
  <si>
    <t>No.488</t>
  </si>
  <si>
    <t>No.489</t>
  </si>
  <si>
    <t>No.490</t>
  </si>
  <si>
    <t>No.491</t>
  </si>
  <si>
    <t>No.492</t>
  </si>
  <si>
    <t>No.493</t>
  </si>
  <si>
    <t>No.494</t>
  </si>
  <si>
    <t>No.495</t>
  </si>
  <si>
    <t>No.496</t>
  </si>
  <si>
    <t>No.497</t>
  </si>
  <si>
    <t>No.498</t>
  </si>
  <si>
    <t>No.499</t>
  </si>
  <si>
    <t>No.500</t>
  </si>
  <si>
    <t>問１５</t>
    <rPh sb="0" eb="1">
      <t>トイ</t>
    </rPh>
    <phoneticPr fontId="1"/>
  </si>
  <si>
    <t>単独回答</t>
    <rPh sb="0" eb="2">
      <t>タンドク</t>
    </rPh>
    <rPh sb="2" eb="4">
      <t>カイトウ</t>
    </rPh>
    <phoneticPr fontId="1"/>
  </si>
  <si>
    <t>複数回答</t>
    <rPh sb="0" eb="2">
      <t>フクスウ</t>
    </rPh>
    <rPh sb="2" eb="4">
      <t>カイトウ</t>
    </rPh>
    <phoneticPr fontId="1"/>
  </si>
  <si>
    <t>_4</t>
  </si>
  <si>
    <t>_6</t>
  </si>
  <si>
    <t>_13</t>
  </si>
  <si>
    <t>_17</t>
  </si>
  <si>
    <t>_19</t>
  </si>
  <si>
    <t>_20</t>
  </si>
  <si>
    <t>_2</t>
    <phoneticPr fontId="1"/>
  </si>
  <si>
    <t>_1</t>
    <phoneticPr fontId="1"/>
  </si>
  <si>
    <t>_21</t>
  </si>
  <si>
    <t>No.81</t>
    <phoneticPr fontId="1"/>
  </si>
  <si>
    <t>①問１～問７については、チェックボックスから選択してください。</t>
    <rPh sb="1" eb="2">
      <t>トイ</t>
    </rPh>
    <rPh sb="4" eb="5">
      <t>トイ</t>
    </rPh>
    <rPh sb="22" eb="24">
      <t>センタク</t>
    </rPh>
    <phoneticPr fontId="1"/>
  </si>
  <si>
    <t>②問８～問１４については、複数選択項目です。</t>
    <rPh sb="1" eb="2">
      <t>トイ</t>
    </rPh>
    <rPh sb="4" eb="5">
      <t>トイ</t>
    </rPh>
    <rPh sb="13" eb="15">
      <t>フクスウ</t>
    </rPh>
    <rPh sb="15" eb="17">
      <t>センタク</t>
    </rPh>
    <rPh sb="17" eb="19">
      <t>コウモク</t>
    </rPh>
    <phoneticPr fontId="1"/>
  </si>
  <si>
    <t>　複数選択項目については、選択されている番号をＷ列からコピーしてください。</t>
    <rPh sb="1" eb="3">
      <t>フクスウ</t>
    </rPh>
    <rPh sb="3" eb="5">
      <t>センタク</t>
    </rPh>
    <rPh sb="5" eb="7">
      <t>コウモク</t>
    </rPh>
    <rPh sb="13" eb="15">
      <t>センタク</t>
    </rPh>
    <rPh sb="20" eb="22">
      <t>バンゴウ</t>
    </rPh>
    <rPh sb="24" eb="25">
      <t>レツ</t>
    </rPh>
    <phoneticPr fontId="1"/>
  </si>
  <si>
    <t>　例）①と②を選択されている場合</t>
    <rPh sb="1" eb="2">
      <t>レイ</t>
    </rPh>
    <rPh sb="7" eb="9">
      <t>センタク</t>
    </rPh>
    <rPh sb="14" eb="16">
      <t>バアイ</t>
    </rPh>
    <phoneticPr fontId="1"/>
  </si>
  <si>
    <t>_1_2</t>
    <phoneticPr fontId="1"/>
  </si>
  <si>
    <t>（同じセル内に先のように記載）</t>
    <rPh sb="1" eb="2">
      <t>オナ</t>
    </rPh>
    <rPh sb="5" eb="6">
      <t>ナイ</t>
    </rPh>
    <rPh sb="7" eb="8">
      <t>サキ</t>
    </rPh>
    <rPh sb="12" eb="14">
      <t>キサイ</t>
    </rPh>
    <phoneticPr fontId="1"/>
  </si>
  <si>
    <t>③問１５については、記述式項目です。</t>
    <rPh sb="1" eb="2">
      <t>トイ</t>
    </rPh>
    <rPh sb="10" eb="12">
      <t>キジュツ</t>
    </rPh>
    <rPh sb="12" eb="13">
      <t>シキ</t>
    </rPh>
    <rPh sb="13" eb="15">
      <t>コウモク</t>
    </rPh>
    <phoneticPr fontId="1"/>
  </si>
  <si>
    <t>　記述がある場合は、１</t>
    <rPh sb="1" eb="3">
      <t>キジュツ</t>
    </rPh>
    <rPh sb="6" eb="8">
      <t>バアイ</t>
    </rPh>
    <phoneticPr fontId="1"/>
  </si>
  <si>
    <t>　記述がない場合は、２</t>
    <rPh sb="1" eb="3">
      <t>キジュツ</t>
    </rPh>
    <rPh sb="6" eb="8">
      <t>バアイ</t>
    </rPh>
    <phoneticPr fontId="1"/>
  </si>
  <si>
    <t>　それぞれ選択してください。</t>
    <rPh sb="5" eb="7">
      <t>センタク</t>
    </rPh>
    <phoneticPr fontId="1"/>
  </si>
  <si>
    <t>_13</t>
    <phoneticPr fontId="1"/>
  </si>
  <si>
    <t>_0</t>
    <phoneticPr fontId="1"/>
  </si>
  <si>
    <t>　未記入の場合は、問８～問１４は、_0を選択してください。</t>
    <rPh sb="1" eb="4">
      <t>ミキニュウ</t>
    </rPh>
    <rPh sb="5" eb="7">
      <t>バアイ</t>
    </rPh>
    <rPh sb="9" eb="10">
      <t>トイ</t>
    </rPh>
    <rPh sb="12" eb="13">
      <t>トイ</t>
    </rPh>
    <rPh sb="20" eb="22">
      <t>センタク</t>
    </rPh>
    <phoneticPr fontId="1"/>
  </si>
  <si>
    <t>〇アンケート集計入力ルールについて</t>
    <rPh sb="6" eb="8">
      <t>シュウケイ</t>
    </rPh>
    <rPh sb="8" eb="10">
      <t>ニュウリョク</t>
    </rPh>
    <phoneticPr fontId="1"/>
  </si>
  <si>
    <t>No.41</t>
  </si>
  <si>
    <t>_2_4</t>
  </si>
  <si>
    <t>_4</t>
    <phoneticPr fontId="1"/>
  </si>
  <si>
    <t>_1_4</t>
    <phoneticPr fontId="1"/>
  </si>
  <si>
    <t>_1</t>
    <phoneticPr fontId="1"/>
  </si>
  <si>
    <t>_1_2</t>
  </si>
  <si>
    <t>_1_2_8</t>
    <phoneticPr fontId="1"/>
  </si>
  <si>
    <t>_20</t>
    <phoneticPr fontId="1"/>
  </si>
  <si>
    <t>_4_6_7</t>
    <phoneticPr fontId="1"/>
  </si>
  <si>
    <t>_9</t>
    <phoneticPr fontId="1"/>
  </si>
  <si>
    <t>_9_11_15_16</t>
    <phoneticPr fontId="1"/>
  </si>
  <si>
    <t>_4</t>
    <phoneticPr fontId="1"/>
  </si>
  <si>
    <t>_1_2_4</t>
    <phoneticPr fontId="1"/>
  </si>
  <si>
    <t>_10</t>
    <phoneticPr fontId="1"/>
  </si>
  <si>
    <t>_16</t>
    <phoneticPr fontId="1"/>
  </si>
  <si>
    <t>_10_15_16_18_19</t>
    <phoneticPr fontId="1"/>
  </si>
  <si>
    <t>_3</t>
    <phoneticPr fontId="1"/>
  </si>
  <si>
    <t>_1_2_3</t>
    <phoneticPr fontId="1"/>
  </si>
  <si>
    <t>_1</t>
    <phoneticPr fontId="1"/>
  </si>
  <si>
    <t>_1_6_8_15</t>
    <phoneticPr fontId="1"/>
  </si>
  <si>
    <t>_5</t>
    <phoneticPr fontId="1"/>
  </si>
  <si>
    <t>_7</t>
    <phoneticPr fontId="1"/>
  </si>
  <si>
    <t>_1_3_7_8</t>
    <phoneticPr fontId="1"/>
  </si>
  <si>
    <t>_10_13_15</t>
    <phoneticPr fontId="1"/>
  </si>
  <si>
    <t>_1_2_3_5</t>
    <phoneticPr fontId="1"/>
  </si>
  <si>
    <t>_6</t>
    <phoneticPr fontId="1"/>
  </si>
  <si>
    <t>_1_4_5_6</t>
    <phoneticPr fontId="1"/>
  </si>
  <si>
    <t>_1</t>
    <phoneticPr fontId="1"/>
  </si>
  <si>
    <t>_3</t>
    <phoneticPr fontId="1"/>
  </si>
  <si>
    <t>_1_3</t>
    <phoneticPr fontId="1"/>
  </si>
  <si>
    <t>_1_3_9_12_15</t>
    <phoneticPr fontId="1"/>
  </si>
  <si>
    <t>_15</t>
    <phoneticPr fontId="1"/>
  </si>
  <si>
    <t>_2_3_13_15</t>
    <phoneticPr fontId="1"/>
  </si>
  <si>
    <t>_1_4_5</t>
    <phoneticPr fontId="1"/>
  </si>
  <si>
    <t>_3_6</t>
    <phoneticPr fontId="1"/>
  </si>
  <si>
    <t>_1</t>
    <phoneticPr fontId="1"/>
  </si>
  <si>
    <t>_3</t>
    <phoneticPr fontId="1"/>
  </si>
  <si>
    <t>_2</t>
    <phoneticPr fontId="1"/>
  </si>
  <si>
    <t>_5_7</t>
    <phoneticPr fontId="1"/>
  </si>
  <si>
    <t>_1_5</t>
    <phoneticPr fontId="1"/>
  </si>
  <si>
    <t>_19</t>
    <phoneticPr fontId="1"/>
  </si>
  <si>
    <t>_14</t>
    <phoneticPr fontId="1"/>
  </si>
  <si>
    <t>_13_14</t>
    <phoneticPr fontId="1"/>
  </si>
  <si>
    <t>_5_8_9_10_13</t>
    <phoneticPr fontId="1"/>
  </si>
  <si>
    <t>_2_4_5</t>
    <phoneticPr fontId="1"/>
  </si>
  <si>
    <t>_6_7_8</t>
    <phoneticPr fontId="1"/>
  </si>
  <si>
    <t>_6</t>
    <phoneticPr fontId="1"/>
  </si>
  <si>
    <t>_4_6_7_8</t>
    <phoneticPr fontId="1"/>
  </si>
  <si>
    <t>あなたの性別を教えてください。</t>
    <rPh sb="4" eb="6">
      <t>セイベツ</t>
    </rPh>
    <rPh sb="7" eb="8">
      <t>オシ</t>
    </rPh>
    <phoneticPr fontId="1"/>
  </si>
  <si>
    <t>女性</t>
    <rPh sb="0" eb="2">
      <t>ジョセイ</t>
    </rPh>
    <phoneticPr fontId="1"/>
  </si>
  <si>
    <t>男性</t>
    <rPh sb="0" eb="2">
      <t>ダンセイ</t>
    </rPh>
    <phoneticPr fontId="1"/>
  </si>
  <si>
    <t>その他</t>
    <rPh sb="2" eb="3">
      <t>ホカ</t>
    </rPh>
    <phoneticPr fontId="1"/>
  </si>
  <si>
    <t>①</t>
    <phoneticPr fontId="1"/>
  </si>
  <si>
    <t>②</t>
    <phoneticPr fontId="1"/>
  </si>
  <si>
    <t>③</t>
    <phoneticPr fontId="1"/>
  </si>
  <si>
    <t>年齢を教えてください。</t>
    <rPh sb="0" eb="2">
      <t>ネンレイ</t>
    </rPh>
    <rPh sb="3" eb="4">
      <t>オシ</t>
    </rPh>
    <phoneticPr fontId="1"/>
  </si>
  <si>
    <t>④</t>
    <phoneticPr fontId="1"/>
  </si>
  <si>
    <t>⑤</t>
    <phoneticPr fontId="1"/>
  </si>
  <si>
    <t>⑥</t>
    <phoneticPr fontId="1"/>
  </si>
  <si>
    <t>⑦</t>
    <phoneticPr fontId="1"/>
  </si>
  <si>
    <t>１９歳以下</t>
    <rPh sb="2" eb="3">
      <t>サイ</t>
    </rPh>
    <rPh sb="3" eb="5">
      <t>イカ</t>
    </rPh>
    <phoneticPr fontId="1"/>
  </si>
  <si>
    <t>２０代</t>
    <rPh sb="2" eb="3">
      <t>ダイ</t>
    </rPh>
    <phoneticPr fontId="1"/>
  </si>
  <si>
    <t>３０代</t>
    <rPh sb="2" eb="3">
      <t>ダイ</t>
    </rPh>
    <phoneticPr fontId="1"/>
  </si>
  <si>
    <t>４０代</t>
    <rPh sb="2" eb="3">
      <t>ダイ</t>
    </rPh>
    <phoneticPr fontId="1"/>
  </si>
  <si>
    <t>５０代</t>
    <rPh sb="2" eb="3">
      <t>ダイ</t>
    </rPh>
    <phoneticPr fontId="1"/>
  </si>
  <si>
    <t>６０代</t>
    <rPh sb="2" eb="3">
      <t>ダイ</t>
    </rPh>
    <phoneticPr fontId="1"/>
  </si>
  <si>
    <t>７０代以上</t>
    <rPh sb="2" eb="3">
      <t>ダイ</t>
    </rPh>
    <rPh sb="3" eb="5">
      <t>イジョウ</t>
    </rPh>
    <phoneticPr fontId="1"/>
  </si>
  <si>
    <t>お住まいはどちらですか。（市立小学校区）</t>
    <rPh sb="1" eb="2">
      <t>ス</t>
    </rPh>
    <rPh sb="13" eb="15">
      <t>シリツ</t>
    </rPh>
    <rPh sb="15" eb="18">
      <t>ショウガッコウ</t>
    </rPh>
    <rPh sb="18" eb="19">
      <t>ク</t>
    </rPh>
    <phoneticPr fontId="1"/>
  </si>
  <si>
    <t>①</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</si>
  <si>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</si>
  <si>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</si>
  <si>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</si>
  <si>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</si>
  <si>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</si>
  <si>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</si>
  <si>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</si>
  <si>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</si>
  <si>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</si>
  <si>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</si>
  <si>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</si>
  <si>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</si>
  <si>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</si>
  <si>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</si>
  <si>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富田林小校区</t>
    <rPh sb="0" eb="3">
      <t>トンダバヤシ</t>
    </rPh>
    <rPh sb="3" eb="4">
      <t>ショウ</t>
    </rPh>
    <rPh sb="4" eb="6">
      <t>コウク</t>
    </rPh>
    <phoneticPr fontId="1"/>
  </si>
  <si>
    <t>新堂小校区</t>
    <rPh sb="0" eb="2">
      <t>シンドウ</t>
    </rPh>
    <rPh sb="2" eb="3">
      <t>ショウ</t>
    </rPh>
    <rPh sb="3" eb="5">
      <t>コウク</t>
    </rPh>
    <phoneticPr fontId="1"/>
  </si>
  <si>
    <t>喜志小校区</t>
    <rPh sb="0" eb="2">
      <t>キシ</t>
    </rPh>
    <rPh sb="2" eb="3">
      <t>ショウ</t>
    </rPh>
    <rPh sb="3" eb="5">
      <t>コウク</t>
    </rPh>
    <phoneticPr fontId="1"/>
  </si>
  <si>
    <t>大伴小校区</t>
    <rPh sb="0" eb="2">
      <t>オオトモ</t>
    </rPh>
    <rPh sb="2" eb="3">
      <t>ショウ</t>
    </rPh>
    <rPh sb="3" eb="5">
      <t>コウク</t>
    </rPh>
    <phoneticPr fontId="1"/>
  </si>
  <si>
    <t>彼方小校区</t>
    <rPh sb="0" eb="2">
      <t>オチカタ</t>
    </rPh>
    <rPh sb="2" eb="3">
      <t>ショウ</t>
    </rPh>
    <rPh sb="3" eb="5">
      <t>コウク</t>
    </rPh>
    <phoneticPr fontId="1"/>
  </si>
  <si>
    <t>錦郡小校区</t>
    <rPh sb="0" eb="1">
      <t>ニシキ</t>
    </rPh>
    <rPh sb="1" eb="2">
      <t>コオリ</t>
    </rPh>
    <rPh sb="2" eb="3">
      <t>ショウ</t>
    </rPh>
    <rPh sb="3" eb="5">
      <t>コウク</t>
    </rPh>
    <phoneticPr fontId="1"/>
  </si>
  <si>
    <t>川西小校区</t>
    <rPh sb="0" eb="2">
      <t>カワニシ</t>
    </rPh>
    <rPh sb="2" eb="3">
      <t>ショウ</t>
    </rPh>
    <rPh sb="3" eb="5">
      <t>コウク</t>
    </rPh>
    <phoneticPr fontId="1"/>
  </si>
  <si>
    <t>東条小校区</t>
    <rPh sb="0" eb="2">
      <t>トウジョウ</t>
    </rPh>
    <rPh sb="2" eb="3">
      <t>ショウ</t>
    </rPh>
    <rPh sb="3" eb="5">
      <t>コウク</t>
    </rPh>
    <phoneticPr fontId="1"/>
  </si>
  <si>
    <t>高辺台小校区</t>
    <rPh sb="0" eb="3">
      <t>タカベダイ</t>
    </rPh>
    <rPh sb="3" eb="4">
      <t>ショウ</t>
    </rPh>
    <rPh sb="4" eb="6">
      <t>コウク</t>
    </rPh>
    <phoneticPr fontId="1"/>
  </si>
  <si>
    <t>久野喜台小校区</t>
    <rPh sb="0" eb="4">
      <t>クノキダイ</t>
    </rPh>
    <rPh sb="4" eb="5">
      <t>ショウ</t>
    </rPh>
    <rPh sb="5" eb="7">
      <t>コウク</t>
    </rPh>
    <phoneticPr fontId="1"/>
  </si>
  <si>
    <t>寺池台小校区</t>
    <rPh sb="0" eb="2">
      <t>テライケ</t>
    </rPh>
    <rPh sb="2" eb="3">
      <t>ダイ</t>
    </rPh>
    <rPh sb="3" eb="4">
      <t>ショウ</t>
    </rPh>
    <rPh sb="4" eb="6">
      <t>コウク</t>
    </rPh>
    <phoneticPr fontId="1"/>
  </si>
  <si>
    <t>伏山台小校区</t>
    <rPh sb="0" eb="2">
      <t>フシヤマ</t>
    </rPh>
    <rPh sb="2" eb="3">
      <t>ダイ</t>
    </rPh>
    <rPh sb="3" eb="4">
      <t>ショウ</t>
    </rPh>
    <rPh sb="4" eb="6">
      <t>コウク</t>
    </rPh>
    <phoneticPr fontId="1"/>
  </si>
  <si>
    <t>喜志西小校区</t>
    <rPh sb="0" eb="2">
      <t>キシ</t>
    </rPh>
    <rPh sb="2" eb="3">
      <t>ニシ</t>
    </rPh>
    <rPh sb="3" eb="4">
      <t>ショウ</t>
    </rPh>
    <rPh sb="4" eb="6">
      <t>コウク</t>
    </rPh>
    <phoneticPr fontId="1"/>
  </si>
  <si>
    <t>藤沢台小校区</t>
    <rPh sb="0" eb="3">
      <t>フジサワダイ</t>
    </rPh>
    <rPh sb="3" eb="4">
      <t>ショウ</t>
    </rPh>
    <rPh sb="4" eb="6">
      <t>コウク</t>
    </rPh>
    <phoneticPr fontId="1"/>
  </si>
  <si>
    <t>小金台小校区</t>
    <rPh sb="0" eb="3">
      <t>コガネダイ</t>
    </rPh>
    <rPh sb="3" eb="4">
      <t>ショウ</t>
    </rPh>
    <rPh sb="4" eb="6">
      <t>コウク</t>
    </rPh>
    <phoneticPr fontId="1"/>
  </si>
  <si>
    <t>向陽台小校区</t>
    <rPh sb="0" eb="3">
      <t>コウヨウダイ</t>
    </rPh>
    <rPh sb="3" eb="4">
      <t>ショウ</t>
    </rPh>
    <rPh sb="4" eb="6">
      <t>コウク</t>
    </rPh>
    <phoneticPr fontId="1"/>
  </si>
  <si>
    <t>生涯学習プランの策定に伴うアンケート調査集計</t>
    <rPh sb="0" eb="2">
      <t>ショウガイ</t>
    </rPh>
    <rPh sb="2" eb="4">
      <t>ガクシュウ</t>
    </rPh>
    <rPh sb="8" eb="10">
      <t>サクテイ</t>
    </rPh>
    <rPh sb="11" eb="12">
      <t>トモナ</t>
    </rPh>
    <rPh sb="18" eb="20">
      <t>チョウサ</t>
    </rPh>
    <rPh sb="20" eb="22">
      <t>シュウケイ</t>
    </rPh>
    <phoneticPr fontId="1"/>
  </si>
  <si>
    <t>家族構成を教えてください。</t>
    <rPh sb="0" eb="2">
      <t>カゾク</t>
    </rPh>
    <rPh sb="2" eb="4">
      <t>コウセイ</t>
    </rPh>
    <rPh sb="5" eb="6">
      <t>オシ</t>
    </rPh>
    <phoneticPr fontId="1"/>
  </si>
  <si>
    <t>②</t>
    <phoneticPr fontId="1"/>
  </si>
  <si>
    <t>③</t>
    <phoneticPr fontId="1"/>
  </si>
  <si>
    <t>④</t>
    <phoneticPr fontId="1"/>
  </si>
  <si>
    <t>⑤</t>
    <phoneticPr fontId="1"/>
  </si>
  <si>
    <t>単身世帯</t>
    <rPh sb="0" eb="2">
      <t>タンシン</t>
    </rPh>
    <rPh sb="2" eb="4">
      <t>セタイ</t>
    </rPh>
    <phoneticPr fontId="1"/>
  </si>
  <si>
    <t>夫婦のみの世帯</t>
    <rPh sb="0" eb="2">
      <t>フウフ</t>
    </rPh>
    <rPh sb="5" eb="7">
      <t>セタイ</t>
    </rPh>
    <phoneticPr fontId="1"/>
  </si>
  <si>
    <t>親子２世代</t>
    <rPh sb="0" eb="2">
      <t>オヤコ</t>
    </rPh>
    <rPh sb="3" eb="5">
      <t>セダイ</t>
    </rPh>
    <phoneticPr fontId="1"/>
  </si>
  <si>
    <t>親・子・孫の３世代</t>
    <rPh sb="0" eb="1">
      <t>オヤ</t>
    </rPh>
    <rPh sb="2" eb="3">
      <t>コ</t>
    </rPh>
    <rPh sb="4" eb="5">
      <t>マゴ</t>
    </rPh>
    <rPh sb="7" eb="9">
      <t>セダイ</t>
    </rPh>
    <phoneticPr fontId="1"/>
  </si>
  <si>
    <t>未記入・誤記入</t>
    <rPh sb="0" eb="3">
      <t>ミキニュウ</t>
    </rPh>
    <rPh sb="4" eb="5">
      <t>アヤマ</t>
    </rPh>
    <rPh sb="5" eb="7">
      <t>キニュウ</t>
    </rPh>
    <phoneticPr fontId="1"/>
  </si>
  <si>
    <t>問５</t>
    <rPh sb="0" eb="1">
      <t>トイ</t>
    </rPh>
    <phoneticPr fontId="1"/>
  </si>
  <si>
    <t>職業を教えてください。</t>
    <rPh sb="0" eb="2">
      <t>ショクギョウ</t>
    </rPh>
    <rPh sb="3" eb="4">
      <t>オシ</t>
    </rPh>
    <phoneticPr fontId="1"/>
  </si>
  <si>
    <t>①</t>
    <phoneticPr fontId="1"/>
  </si>
  <si>
    <t>②</t>
    <phoneticPr fontId="1"/>
  </si>
  <si>
    <t>③</t>
    <phoneticPr fontId="1"/>
  </si>
  <si>
    <t>④</t>
    <phoneticPr fontId="1"/>
  </si>
  <si>
    <t>⑤</t>
    <phoneticPr fontId="1"/>
  </si>
  <si>
    <t>⑥</t>
    <phoneticPr fontId="1"/>
  </si>
  <si>
    <t>⑦</t>
    <phoneticPr fontId="1"/>
  </si>
  <si>
    <t>会社員・公務員</t>
    <rPh sb="0" eb="3">
      <t>カイシャイン</t>
    </rPh>
    <rPh sb="4" eb="7">
      <t>コウムイン</t>
    </rPh>
    <phoneticPr fontId="1"/>
  </si>
  <si>
    <t>自営業・フリーランス</t>
    <rPh sb="0" eb="3">
      <t>ジエイギョウ</t>
    </rPh>
    <phoneticPr fontId="1"/>
  </si>
  <si>
    <t>家事専業</t>
    <rPh sb="0" eb="2">
      <t>カジ</t>
    </rPh>
    <rPh sb="2" eb="4">
      <t>センギョウ</t>
    </rPh>
    <phoneticPr fontId="1"/>
  </si>
  <si>
    <t>アルバイト・パート</t>
    <phoneticPr fontId="1"/>
  </si>
  <si>
    <t>学生</t>
    <rPh sb="0" eb="2">
      <t>ガクセイ</t>
    </rPh>
    <phoneticPr fontId="1"/>
  </si>
  <si>
    <t>無職</t>
    <rPh sb="0" eb="2">
      <t>ムショク</t>
    </rPh>
    <phoneticPr fontId="1"/>
  </si>
  <si>
    <t>問６</t>
    <rPh sb="0" eb="1">
      <t>トイ</t>
    </rPh>
    <phoneticPr fontId="1"/>
  </si>
  <si>
    <t>「生涯学習」ということばを聞いて、どのようなイメージをお持ちですか。</t>
    <rPh sb="1" eb="3">
      <t>ショウガイ</t>
    </rPh>
    <rPh sb="3" eb="5">
      <t>ガクシュウ</t>
    </rPh>
    <rPh sb="13" eb="14">
      <t>キ</t>
    </rPh>
    <rPh sb="28" eb="29">
      <t>モ</t>
    </rPh>
    <phoneticPr fontId="1"/>
  </si>
  <si>
    <t>あなたの考えに一番近いものを一つだけに〇印をつけてください。</t>
    <rPh sb="4" eb="5">
      <t>カンガ</t>
    </rPh>
    <rPh sb="7" eb="9">
      <t>イチバン</t>
    </rPh>
    <rPh sb="9" eb="10">
      <t>チカ</t>
    </rPh>
    <rPh sb="14" eb="15">
      <t>ヒト</t>
    </rPh>
    <rPh sb="20" eb="21">
      <t>シルシ</t>
    </rPh>
    <phoneticPr fontId="1"/>
  </si>
  <si>
    <t>①</t>
    <phoneticPr fontId="1"/>
  </si>
  <si>
    <t>②</t>
    <phoneticPr fontId="1"/>
  </si>
  <si>
    <t>③</t>
    <phoneticPr fontId="1"/>
  </si>
  <si>
    <t>④</t>
    <phoneticPr fontId="1"/>
  </si>
  <si>
    <t>⑥</t>
    <phoneticPr fontId="1"/>
  </si>
  <si>
    <t>わからない</t>
    <phoneticPr fontId="1"/>
  </si>
  <si>
    <t>その他</t>
    <rPh sb="2" eb="3">
      <t>ホカ</t>
    </rPh>
    <phoneticPr fontId="1"/>
  </si>
  <si>
    <t>問７</t>
    <rPh sb="0" eb="1">
      <t>トイ</t>
    </rPh>
    <phoneticPr fontId="1"/>
  </si>
  <si>
    <t>きらめき創造館</t>
    <rPh sb="4" eb="6">
      <t>ソウゾウ</t>
    </rPh>
    <rPh sb="6" eb="7">
      <t>カン</t>
    </rPh>
    <phoneticPr fontId="1"/>
  </si>
  <si>
    <t>②</t>
    <phoneticPr fontId="1"/>
  </si>
  <si>
    <t>あなたは過去１年間で以下の市内の施設を利用されたことがありますか。</t>
    <rPh sb="4" eb="6">
      <t>カコ</t>
    </rPh>
    <rPh sb="7" eb="8">
      <t>ネン</t>
    </rPh>
    <rPh sb="8" eb="9">
      <t>アイダ</t>
    </rPh>
    <rPh sb="10" eb="12">
      <t>イカ</t>
    </rPh>
    <rPh sb="13" eb="15">
      <t>シナイ</t>
    </rPh>
    <rPh sb="16" eb="18">
      <t>シセツ</t>
    </rPh>
    <rPh sb="19" eb="21">
      <t>リヨウ</t>
    </rPh>
    <phoneticPr fontId="1"/>
  </si>
  <si>
    <t>それぞれの施設について当てはまる番号を一つ選んで〇印をつけてください。</t>
    <rPh sb="5" eb="7">
      <t>シセツ</t>
    </rPh>
    <rPh sb="11" eb="12">
      <t>ア</t>
    </rPh>
    <rPh sb="16" eb="18">
      <t>バンゴウ</t>
    </rPh>
    <rPh sb="19" eb="20">
      <t>ヒト</t>
    </rPh>
    <rPh sb="21" eb="22">
      <t>エラ</t>
    </rPh>
    <rPh sb="25" eb="26">
      <t>シルシ</t>
    </rPh>
    <phoneticPr fontId="1"/>
  </si>
  <si>
    <t>①</t>
    <phoneticPr fontId="1"/>
  </si>
  <si>
    <t>すばるホール</t>
    <phoneticPr fontId="1"/>
  </si>
  <si>
    <t>中央図書館</t>
    <rPh sb="0" eb="2">
      <t>チュウオウ</t>
    </rPh>
    <rPh sb="2" eb="5">
      <t>トショカン</t>
    </rPh>
    <phoneticPr fontId="1"/>
  </si>
  <si>
    <t>金剛図書館</t>
    <rPh sb="0" eb="2">
      <t>コンゴウ</t>
    </rPh>
    <rPh sb="2" eb="5">
      <t>トショカン</t>
    </rPh>
    <phoneticPr fontId="1"/>
  </si>
  <si>
    <t>中央公民館</t>
    <rPh sb="0" eb="2">
      <t>チュウオウ</t>
    </rPh>
    <rPh sb="2" eb="5">
      <t>コウミンカン</t>
    </rPh>
    <phoneticPr fontId="1"/>
  </si>
  <si>
    <t>東公民館</t>
    <rPh sb="0" eb="1">
      <t>ヒガシ</t>
    </rPh>
    <rPh sb="1" eb="4">
      <t>コウミンカン</t>
    </rPh>
    <phoneticPr fontId="1"/>
  </si>
  <si>
    <t>金剛公民館</t>
    <rPh sb="0" eb="2">
      <t>コンゴウ</t>
    </rPh>
    <rPh sb="2" eb="5">
      <t>コウミンカン</t>
    </rPh>
    <phoneticPr fontId="1"/>
  </si>
  <si>
    <t>市民総合体育館</t>
    <rPh sb="0" eb="2">
      <t>シミン</t>
    </rPh>
    <rPh sb="2" eb="4">
      <t>ソウゴウ</t>
    </rPh>
    <rPh sb="4" eb="7">
      <t>タイイクカン</t>
    </rPh>
    <phoneticPr fontId="1"/>
  </si>
  <si>
    <t>総合スポーツ公園</t>
    <rPh sb="0" eb="2">
      <t>ソウゴウ</t>
    </rPh>
    <rPh sb="6" eb="8">
      <t>コウエン</t>
    </rPh>
    <phoneticPr fontId="1"/>
  </si>
  <si>
    <t>青少年スポーツホール</t>
    <rPh sb="0" eb="3">
      <t>セイショウネン</t>
    </rPh>
    <phoneticPr fontId="1"/>
  </si>
  <si>
    <t>上の３つ以外のスポーツ施設</t>
    <rPh sb="0" eb="1">
      <t>ウエ</t>
    </rPh>
    <rPh sb="4" eb="6">
      <t>イガイ</t>
    </rPh>
    <rPh sb="11" eb="13">
      <t>シセツ</t>
    </rPh>
    <phoneticPr fontId="1"/>
  </si>
  <si>
    <t>④</t>
    <phoneticPr fontId="1"/>
  </si>
  <si>
    <t>⑤</t>
    <phoneticPr fontId="1"/>
  </si>
  <si>
    <t>⑦</t>
    <phoneticPr fontId="1"/>
  </si>
  <si>
    <t>⑧</t>
    <phoneticPr fontId="1"/>
  </si>
  <si>
    <t>⑨</t>
    <phoneticPr fontId="1"/>
  </si>
  <si>
    <t>⑩</t>
    <phoneticPr fontId="1"/>
  </si>
  <si>
    <t>⑪</t>
    <phoneticPr fontId="1"/>
  </si>
  <si>
    <t>⑫</t>
    <phoneticPr fontId="1"/>
  </si>
  <si>
    <t>市民会館（レインボーホール）</t>
    <rPh sb="0" eb="2">
      <t>シミン</t>
    </rPh>
    <rPh sb="2" eb="4">
      <t>カイカン</t>
    </rPh>
    <phoneticPr fontId="1"/>
  </si>
  <si>
    <t>よく利用している</t>
    <rPh sb="2" eb="4">
      <t>リヨウ</t>
    </rPh>
    <phoneticPr fontId="1"/>
  </si>
  <si>
    <t>利用したことはある</t>
    <rPh sb="0" eb="2">
      <t>リヨウ</t>
    </rPh>
    <phoneticPr fontId="1"/>
  </si>
  <si>
    <t>知っているが、利用したことはない</t>
    <rPh sb="0" eb="1">
      <t>シ</t>
    </rPh>
    <rPh sb="7" eb="9">
      <t>リヨウ</t>
    </rPh>
    <phoneticPr fontId="1"/>
  </si>
  <si>
    <t>知らない</t>
    <rPh sb="0" eb="1">
      <t>シ</t>
    </rPh>
    <phoneticPr fontId="1"/>
  </si>
  <si>
    <t>_1_19</t>
    <phoneticPr fontId="1"/>
  </si>
  <si>
    <t>_5</t>
  </si>
  <si>
    <t>_3</t>
  </si>
  <si>
    <t>_2</t>
  </si>
  <si>
    <t>_18</t>
    <phoneticPr fontId="1"/>
  </si>
  <si>
    <t>_20</t>
    <phoneticPr fontId="1"/>
  </si>
  <si>
    <t>_1</t>
  </si>
  <si>
    <t>_3_11_13_14</t>
    <phoneticPr fontId="1"/>
  </si>
  <si>
    <t>_2_4</t>
    <phoneticPr fontId="1"/>
  </si>
  <si>
    <t>_3_4</t>
    <phoneticPr fontId="1"/>
  </si>
  <si>
    <t>_1_6</t>
    <phoneticPr fontId="1"/>
  </si>
  <si>
    <t>_1_4</t>
    <phoneticPr fontId="1"/>
  </si>
  <si>
    <t>_1_2</t>
    <phoneticPr fontId="1"/>
  </si>
  <si>
    <t>_1_2_5_9</t>
    <phoneticPr fontId="1"/>
  </si>
  <si>
    <t>_11</t>
    <phoneticPr fontId="1"/>
  </si>
  <si>
    <t>_3_4_6_8_9_11_13</t>
    <phoneticPr fontId="1"/>
  </si>
  <si>
    <t>_7</t>
    <phoneticPr fontId="1"/>
  </si>
  <si>
    <t>_5_7</t>
    <phoneticPr fontId="1"/>
  </si>
  <si>
    <t>_12</t>
    <phoneticPr fontId="1"/>
  </si>
  <si>
    <t>_1_2_3_5_6_7_8_10_12_13_15</t>
    <phoneticPr fontId="1"/>
  </si>
  <si>
    <t>_1_3_4</t>
    <phoneticPr fontId="1"/>
  </si>
  <si>
    <t>_1_5</t>
    <phoneticPr fontId="1"/>
  </si>
  <si>
    <t>_3_5</t>
    <phoneticPr fontId="1"/>
  </si>
  <si>
    <t>_2_3</t>
    <phoneticPr fontId="1"/>
  </si>
  <si>
    <t>_1_3</t>
    <phoneticPr fontId="1"/>
  </si>
  <si>
    <t>_13_14</t>
    <phoneticPr fontId="1"/>
  </si>
  <si>
    <t>_1_2_3_4</t>
    <phoneticPr fontId="1"/>
  </si>
  <si>
    <t>_4_5_6_7</t>
    <phoneticPr fontId="1"/>
  </si>
  <si>
    <t>_1_3_4</t>
    <phoneticPr fontId="1"/>
  </si>
  <si>
    <t>_9</t>
    <phoneticPr fontId="1"/>
  </si>
  <si>
    <t>_2_4_5_9</t>
    <phoneticPr fontId="1"/>
  </si>
  <si>
    <t>_3_10_14</t>
    <phoneticPr fontId="1"/>
  </si>
  <si>
    <t>_1_4</t>
    <phoneticPr fontId="1"/>
  </si>
  <si>
    <t>_1_3_6</t>
    <phoneticPr fontId="1"/>
  </si>
  <si>
    <t>_13</t>
    <phoneticPr fontId="1"/>
  </si>
  <si>
    <t>_6_7_8</t>
    <phoneticPr fontId="1"/>
  </si>
  <si>
    <t>_1_2_15</t>
    <phoneticPr fontId="1"/>
  </si>
  <si>
    <t>_2_3_4</t>
    <phoneticPr fontId="1"/>
  </si>
  <si>
    <t>_8</t>
    <phoneticPr fontId="1"/>
  </si>
  <si>
    <t>_7_8</t>
    <phoneticPr fontId="1"/>
  </si>
  <si>
    <t>_0</t>
    <phoneticPr fontId="1"/>
  </si>
  <si>
    <t>_0</t>
    <phoneticPr fontId="1"/>
  </si>
  <si>
    <t>_6</t>
    <phoneticPr fontId="1"/>
  </si>
  <si>
    <t>_5_9</t>
    <phoneticPr fontId="1"/>
  </si>
  <si>
    <t>_5</t>
    <phoneticPr fontId="1"/>
  </si>
  <si>
    <t>_2</t>
    <phoneticPr fontId="1"/>
  </si>
  <si>
    <t>_1</t>
    <phoneticPr fontId="1"/>
  </si>
  <si>
    <t>_2</t>
    <phoneticPr fontId="1"/>
  </si>
  <si>
    <t>_4</t>
    <phoneticPr fontId="1"/>
  </si>
  <si>
    <t>_2_9_14</t>
    <phoneticPr fontId="1"/>
  </si>
  <si>
    <t>④未記入の場合は、問１～問７は、０を選択してください。</t>
    <rPh sb="1" eb="4">
      <t>ミキニュウ</t>
    </rPh>
    <rPh sb="5" eb="7">
      <t>バアイ</t>
    </rPh>
    <rPh sb="9" eb="10">
      <t>トイ</t>
    </rPh>
    <rPh sb="12" eb="13">
      <t>トイ</t>
    </rPh>
    <rPh sb="18" eb="20">
      <t>センタク</t>
    </rPh>
    <phoneticPr fontId="1"/>
  </si>
  <si>
    <t>_1_6_7_10_13</t>
    <phoneticPr fontId="1"/>
  </si>
  <si>
    <t>_4_5</t>
    <phoneticPr fontId="1"/>
  </si>
  <si>
    <t>_1_2_4_5_6</t>
    <phoneticPr fontId="1"/>
  </si>
  <si>
    <t>_1</t>
    <phoneticPr fontId="1"/>
  </si>
  <si>
    <t>_9</t>
    <phoneticPr fontId="1"/>
  </si>
  <si>
    <t>_1_2</t>
    <phoneticPr fontId="1"/>
  </si>
  <si>
    <t>_1_2_3_10_15</t>
    <phoneticPr fontId="1"/>
  </si>
  <si>
    <t>_0</t>
    <phoneticPr fontId="1"/>
  </si>
  <si>
    <t>_1_3</t>
    <phoneticPr fontId="1"/>
  </si>
  <si>
    <t>_1_4_5_6</t>
    <phoneticPr fontId="1"/>
  </si>
  <si>
    <t>_2</t>
    <phoneticPr fontId="1"/>
  </si>
  <si>
    <t>_1_7_9</t>
    <phoneticPr fontId="1"/>
  </si>
  <si>
    <t>_1_6</t>
    <phoneticPr fontId="1"/>
  </si>
  <si>
    <t>_1_2_3_4_7_8_9_10_11_12</t>
    <phoneticPr fontId="1"/>
  </si>
  <si>
    <t>_9_13_15</t>
    <phoneticPr fontId="1"/>
  </si>
  <si>
    <t>_1_4</t>
    <phoneticPr fontId="1"/>
  </si>
  <si>
    <t>_2</t>
    <phoneticPr fontId="1"/>
  </si>
  <si>
    <t>_3_6</t>
    <phoneticPr fontId="1"/>
  </si>
  <si>
    <t>問８</t>
    <rPh sb="0" eb="1">
      <t>トイ</t>
    </rPh>
    <phoneticPr fontId="1"/>
  </si>
  <si>
    <t>あなたがこの１年間で仕事や学業のほかに継続的に学んだり、おこなったりした学習や</t>
    <rPh sb="7" eb="8">
      <t>ネン</t>
    </rPh>
    <rPh sb="8" eb="9">
      <t>アイダ</t>
    </rPh>
    <rPh sb="10" eb="12">
      <t>シゴト</t>
    </rPh>
    <rPh sb="13" eb="15">
      <t>ガクギョウ</t>
    </rPh>
    <rPh sb="19" eb="22">
      <t>ケイゾクテキ</t>
    </rPh>
    <rPh sb="23" eb="24">
      <t>マナ</t>
    </rPh>
    <rPh sb="36" eb="38">
      <t>ガクシュウ</t>
    </rPh>
    <phoneticPr fontId="1"/>
  </si>
  <si>
    <t>趣味、スポーツなどはありますか。当てはまるすべての番号に〇印をつけてください。</t>
    <rPh sb="0" eb="2">
      <t>シュミ</t>
    </rPh>
    <rPh sb="16" eb="17">
      <t>ア</t>
    </rPh>
    <rPh sb="25" eb="27">
      <t>バンゴウ</t>
    </rPh>
    <rPh sb="29" eb="30">
      <t>シルシ</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</si>
  <si>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</si>
  <si>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</si>
  <si>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</si>
  <si>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</si>
  <si>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</si>
  <si>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</si>
  <si>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</si>
  <si>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</si>
  <si>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</si>
  <si>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</si>
  <si>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</si>
  <si>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</si>
  <si>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</si>
  <si>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</si>
  <si>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</si>
  <si>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</si>
  <si>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</si>
  <si>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</si>
  <si>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</si>
  <si>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</si>
  <si>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美術・手工芸</t>
    <rPh sb="0" eb="2">
      <t>ビジュツ</t>
    </rPh>
    <rPh sb="3" eb="6">
      <t>シュコウゲイ</t>
    </rPh>
    <phoneticPr fontId="1"/>
  </si>
  <si>
    <t>文学・歴史</t>
    <rPh sb="0" eb="2">
      <t>ブンガク</t>
    </rPh>
    <rPh sb="3" eb="5">
      <t>レキシ</t>
    </rPh>
    <phoneticPr fontId="1"/>
  </si>
  <si>
    <t>音楽・舞踊</t>
    <rPh sb="0" eb="2">
      <t>オンガク</t>
    </rPh>
    <rPh sb="3" eb="5">
      <t>ブヨウ</t>
    </rPh>
    <phoneticPr fontId="1"/>
  </si>
  <si>
    <t>茶華道</t>
    <rPh sb="0" eb="1">
      <t>チャ</t>
    </rPh>
    <rPh sb="1" eb="3">
      <t>カドウ</t>
    </rPh>
    <phoneticPr fontId="1"/>
  </si>
  <si>
    <t>写真</t>
    <rPh sb="0" eb="2">
      <t>シャシン</t>
    </rPh>
    <phoneticPr fontId="1"/>
  </si>
  <si>
    <t>暮らし・家庭</t>
    <rPh sb="0" eb="1">
      <t>ク</t>
    </rPh>
    <rPh sb="4" eb="6">
      <t>カテイ</t>
    </rPh>
    <phoneticPr fontId="1"/>
  </si>
  <si>
    <t>社会問題</t>
    <rPh sb="0" eb="2">
      <t>シャカイ</t>
    </rPh>
    <rPh sb="2" eb="4">
      <t>モンダイ</t>
    </rPh>
    <phoneticPr fontId="1"/>
  </si>
  <si>
    <t>国際問題・外国のこと</t>
    <rPh sb="0" eb="2">
      <t>コクサイ</t>
    </rPh>
    <rPh sb="2" eb="4">
      <t>モンダイ</t>
    </rPh>
    <rPh sb="5" eb="7">
      <t>ガイコク</t>
    </rPh>
    <phoneticPr fontId="1"/>
  </si>
  <si>
    <t>観光</t>
    <rPh sb="0" eb="2">
      <t>カンコウ</t>
    </rPh>
    <phoneticPr fontId="1"/>
  </si>
  <si>
    <t>福祉・ボランティア</t>
    <rPh sb="0" eb="2">
      <t>フクシ</t>
    </rPh>
    <phoneticPr fontId="1"/>
  </si>
  <si>
    <t>ＡＩ・インターネット関連</t>
    <rPh sb="10" eb="12">
      <t>カンレン</t>
    </rPh>
    <phoneticPr fontId="1"/>
  </si>
  <si>
    <t>ＳＤＧｓ</t>
    <phoneticPr fontId="1"/>
  </si>
  <si>
    <t>軽い運動・スポーツ</t>
    <rPh sb="0" eb="1">
      <t>カル</t>
    </rPh>
    <rPh sb="2" eb="4">
      <t>ウンドウ</t>
    </rPh>
    <phoneticPr fontId="1"/>
  </si>
  <si>
    <t>職業、資格取得</t>
    <rPh sb="0" eb="2">
      <t>ショクギョウ</t>
    </rPh>
    <rPh sb="3" eb="5">
      <t>シカク</t>
    </rPh>
    <rPh sb="5" eb="7">
      <t>シュトク</t>
    </rPh>
    <phoneticPr fontId="1"/>
  </si>
  <si>
    <t>健康・病気</t>
    <rPh sb="0" eb="2">
      <t>ケンコウ</t>
    </rPh>
    <rPh sb="3" eb="5">
      <t>ビョウキ</t>
    </rPh>
    <phoneticPr fontId="1"/>
  </si>
  <si>
    <t>災害・防災</t>
    <rPh sb="0" eb="2">
      <t>サイガイ</t>
    </rPh>
    <rPh sb="3" eb="5">
      <t>ボウサイ</t>
    </rPh>
    <phoneticPr fontId="1"/>
  </si>
  <si>
    <t>産業</t>
    <rPh sb="0" eb="2">
      <t>サンギョウ</t>
    </rPh>
    <phoneticPr fontId="1"/>
  </si>
  <si>
    <t>人権</t>
    <rPh sb="0" eb="2">
      <t>ジンケン</t>
    </rPh>
    <phoneticPr fontId="1"/>
  </si>
  <si>
    <t>その他</t>
    <rPh sb="2" eb="3">
      <t>ホカ</t>
    </rPh>
    <phoneticPr fontId="1"/>
  </si>
  <si>
    <t>していない</t>
    <phoneticPr fontId="1"/>
  </si>
  <si>
    <t>問９</t>
    <rPh sb="0" eb="1">
      <t>トイ</t>
    </rPh>
    <phoneticPr fontId="1"/>
  </si>
  <si>
    <t>あなたは生涯学習の情報をどのように入手しておられますか。当てはまる</t>
    <rPh sb="4" eb="6">
      <t>ショウガイ</t>
    </rPh>
    <rPh sb="6" eb="8">
      <t>ガクシュウ</t>
    </rPh>
    <rPh sb="9" eb="11">
      <t>ジョウホウ</t>
    </rPh>
    <rPh sb="17" eb="19">
      <t>ニュウシュ</t>
    </rPh>
    <rPh sb="28" eb="29">
      <t>ア</t>
    </rPh>
    <phoneticPr fontId="1"/>
  </si>
  <si>
    <t>すべての番号に〇印をつけてください。</t>
    <rPh sb="4" eb="6">
      <t>バンゴウ</t>
    </rPh>
    <rPh sb="8" eb="9">
      <t>シルシ</t>
    </rPh>
    <phoneticPr fontId="1"/>
  </si>
  <si>
    <t>①</t>
    <phoneticPr fontId="1"/>
  </si>
  <si>
    <t>②</t>
    <phoneticPr fontId="1"/>
  </si>
  <si>
    <t>③</t>
    <phoneticPr fontId="1"/>
  </si>
  <si>
    <t>④</t>
    <phoneticPr fontId="1"/>
  </si>
  <si>
    <t>⑤</t>
    <phoneticPr fontId="1"/>
  </si>
  <si>
    <t>市広報誌</t>
    <rPh sb="0" eb="1">
      <t>シ</t>
    </rPh>
    <rPh sb="1" eb="4">
      <t>コウホウシ</t>
    </rPh>
    <phoneticPr fontId="1"/>
  </si>
  <si>
    <t>ウェブサイトで検索・閲覧して</t>
    <rPh sb="7" eb="9">
      <t>ケンサク</t>
    </rPh>
    <rPh sb="10" eb="12">
      <t>エツラン</t>
    </rPh>
    <phoneticPr fontId="1"/>
  </si>
  <si>
    <t>チラシ・ポスター</t>
    <phoneticPr fontId="1"/>
  </si>
  <si>
    <t>家族・友人などから聞いて</t>
    <rPh sb="0" eb="2">
      <t>カゾク</t>
    </rPh>
    <rPh sb="3" eb="5">
      <t>ユウジン</t>
    </rPh>
    <rPh sb="9" eb="10">
      <t>キ</t>
    </rPh>
    <phoneticPr fontId="1"/>
  </si>
  <si>
    <t>その他</t>
    <rPh sb="2" eb="3">
      <t>ホカ</t>
    </rPh>
    <phoneticPr fontId="1"/>
  </si>
  <si>
    <t>問１０</t>
    <rPh sb="0" eb="1">
      <t>トイ</t>
    </rPh>
    <phoneticPr fontId="1"/>
  </si>
  <si>
    <t>あなたがこの１年間に仕事や学業のほかに継続的に学んだり、おこなったり</t>
    <rPh sb="7" eb="9">
      <t>ネンカン</t>
    </rPh>
    <rPh sb="10" eb="12">
      <t>シゴト</t>
    </rPh>
    <rPh sb="13" eb="15">
      <t>ガクギョウ</t>
    </rPh>
    <rPh sb="19" eb="22">
      <t>ケイゾクテキ</t>
    </rPh>
    <rPh sb="23" eb="24">
      <t>マナ</t>
    </rPh>
    <phoneticPr fontId="1"/>
  </si>
  <si>
    <t>した目的は何ですか。当てはまるすべての番号に〇印をつけてください。</t>
    <rPh sb="2" eb="4">
      <t>モクテキ</t>
    </rPh>
    <rPh sb="5" eb="6">
      <t>ナン</t>
    </rPh>
    <rPh sb="10" eb="11">
      <t>ア</t>
    </rPh>
    <rPh sb="19" eb="21">
      <t>バンゴウ</t>
    </rPh>
    <rPh sb="23" eb="24">
      <t>シルシ</t>
    </rPh>
    <phoneticPr fontId="1"/>
  </si>
  <si>
    <t>①</t>
    <phoneticPr fontId="1"/>
  </si>
  <si>
    <t>②</t>
    <phoneticPr fontId="1"/>
  </si>
  <si>
    <t>④</t>
    <phoneticPr fontId="1"/>
  </si>
  <si>
    <t>⑤</t>
    <phoneticPr fontId="1"/>
  </si>
  <si>
    <t>⑥</t>
    <phoneticPr fontId="1"/>
  </si>
  <si>
    <t>⑦</t>
    <phoneticPr fontId="1"/>
  </si>
  <si>
    <t>趣味や教養のため</t>
    <rPh sb="0" eb="2">
      <t>シュミ</t>
    </rPh>
    <rPh sb="3" eb="5">
      <t>キョウヨウ</t>
    </rPh>
    <phoneticPr fontId="1"/>
  </si>
  <si>
    <t>生活や仕事に役立てるため</t>
    <rPh sb="0" eb="2">
      <t>セイカツ</t>
    </rPh>
    <rPh sb="3" eb="5">
      <t>シゴト</t>
    </rPh>
    <rPh sb="6" eb="8">
      <t>ヤクダ</t>
    </rPh>
    <phoneticPr fontId="1"/>
  </si>
  <si>
    <t>キャリアアップや転職のため</t>
    <rPh sb="8" eb="10">
      <t>テンショク</t>
    </rPh>
    <phoneticPr fontId="1"/>
  </si>
  <si>
    <t>健康や体力づくりのため</t>
    <rPh sb="0" eb="2">
      <t>ケンコウ</t>
    </rPh>
    <rPh sb="3" eb="5">
      <t>タイリョク</t>
    </rPh>
    <phoneticPr fontId="1"/>
  </si>
  <si>
    <t>仲間づくりのため</t>
    <rPh sb="0" eb="2">
      <t>ナカマ</t>
    </rPh>
    <phoneticPr fontId="1"/>
  </si>
  <si>
    <t>地域やコミュニティ活動、ボランティア活動に生かすため</t>
    <rPh sb="0" eb="2">
      <t>チイキ</t>
    </rPh>
    <rPh sb="9" eb="11">
      <t>カツドウ</t>
    </rPh>
    <rPh sb="18" eb="20">
      <t>カツドウ</t>
    </rPh>
    <rPh sb="21" eb="22">
      <t>イ</t>
    </rPh>
    <phoneticPr fontId="1"/>
  </si>
  <si>
    <t>問１１</t>
    <rPh sb="0" eb="1">
      <t>トイ</t>
    </rPh>
    <phoneticPr fontId="1"/>
  </si>
  <si>
    <t>あなたは、これからも継続的に学習したい、あるいは新たに学習したいと思いますか。</t>
    <rPh sb="10" eb="13">
      <t>ケイゾクテキ</t>
    </rPh>
    <rPh sb="14" eb="16">
      <t>ガクシュウ</t>
    </rPh>
    <rPh sb="24" eb="25">
      <t>アラ</t>
    </rPh>
    <rPh sb="27" eb="29">
      <t>ガクシュウ</t>
    </rPh>
    <rPh sb="33" eb="34">
      <t>オモ</t>
    </rPh>
    <phoneticPr fontId="1"/>
  </si>
  <si>
    <t>①</t>
    <phoneticPr fontId="1"/>
  </si>
  <si>
    <t>②</t>
    <phoneticPr fontId="1"/>
  </si>
  <si>
    <t>③</t>
    <phoneticPr fontId="1"/>
  </si>
  <si>
    <t>④</t>
    <phoneticPr fontId="1"/>
  </si>
  <si>
    <t>積極的に学びたいと思う</t>
    <rPh sb="0" eb="3">
      <t>セッキョクテキ</t>
    </rPh>
    <rPh sb="4" eb="5">
      <t>マナ</t>
    </rPh>
    <rPh sb="9" eb="10">
      <t>オモ</t>
    </rPh>
    <phoneticPr fontId="1"/>
  </si>
  <si>
    <t>機会があれば学んでみたいと思う</t>
    <rPh sb="0" eb="2">
      <t>キカイ</t>
    </rPh>
    <rPh sb="6" eb="7">
      <t>マナ</t>
    </rPh>
    <rPh sb="13" eb="14">
      <t>オモ</t>
    </rPh>
    <phoneticPr fontId="1"/>
  </si>
  <si>
    <t>あまり関心がない</t>
    <rPh sb="3" eb="5">
      <t>カンシン</t>
    </rPh>
    <phoneticPr fontId="1"/>
  </si>
  <si>
    <t>わからない</t>
    <phoneticPr fontId="1"/>
  </si>
  <si>
    <t>問１２</t>
    <rPh sb="0" eb="1">
      <t>トイ</t>
    </rPh>
    <phoneticPr fontId="1"/>
  </si>
  <si>
    <t>あなたが、何かを学ぼうとする際に課題や問題点があるとすればそれは何</t>
    <rPh sb="5" eb="6">
      <t>ナニ</t>
    </rPh>
    <rPh sb="8" eb="9">
      <t>マナ</t>
    </rPh>
    <rPh sb="14" eb="15">
      <t>サイ</t>
    </rPh>
    <rPh sb="16" eb="18">
      <t>カダイ</t>
    </rPh>
    <rPh sb="19" eb="22">
      <t>モンダイテン</t>
    </rPh>
    <rPh sb="32" eb="33">
      <t>ナニ</t>
    </rPh>
    <phoneticPr fontId="1"/>
  </si>
  <si>
    <t>ですか。当てはまるすべての番号に〇印をつけてください。</t>
    <rPh sb="4" eb="5">
      <t>ア</t>
    </rPh>
    <rPh sb="13" eb="15">
      <t>バンゴウ</t>
    </rPh>
    <rPh sb="17" eb="18">
      <t>シルシ</t>
    </rPh>
    <phoneticPr fontId="1"/>
  </si>
  <si>
    <t>①</t>
    <phoneticPr fontId="1"/>
  </si>
  <si>
    <t>②</t>
    <phoneticPr fontId="1"/>
  </si>
  <si>
    <t>⑤</t>
    <phoneticPr fontId="1"/>
  </si>
  <si>
    <t>⑥</t>
    <phoneticPr fontId="1"/>
  </si>
  <si>
    <t>⑦</t>
    <phoneticPr fontId="1"/>
  </si>
  <si>
    <t>⑧</t>
    <phoneticPr fontId="1"/>
  </si>
  <si>
    <t>⑨</t>
    <phoneticPr fontId="1"/>
  </si>
  <si>
    <t>仕事が忙しくて時間がない</t>
    <rPh sb="0" eb="2">
      <t>シゴト</t>
    </rPh>
    <rPh sb="3" eb="4">
      <t>イソガ</t>
    </rPh>
    <rPh sb="7" eb="9">
      <t>ジカン</t>
    </rPh>
    <phoneticPr fontId="1"/>
  </si>
  <si>
    <t>家事や育児・介護が忙しくて時間がない</t>
    <rPh sb="0" eb="2">
      <t>カジ</t>
    </rPh>
    <rPh sb="3" eb="5">
      <t>イクジ</t>
    </rPh>
    <rPh sb="6" eb="8">
      <t>カイゴ</t>
    </rPh>
    <rPh sb="9" eb="10">
      <t>イソガ</t>
    </rPh>
    <rPh sb="13" eb="15">
      <t>ジカン</t>
    </rPh>
    <phoneticPr fontId="1"/>
  </si>
  <si>
    <t>きっかけがつかめない</t>
    <phoneticPr fontId="1"/>
  </si>
  <si>
    <t>経済的理由</t>
    <rPh sb="0" eb="3">
      <t>ケイザイテキ</t>
    </rPh>
    <rPh sb="3" eb="5">
      <t>リユウ</t>
    </rPh>
    <phoneticPr fontId="1"/>
  </si>
  <si>
    <t>情報がない</t>
    <rPh sb="0" eb="2">
      <t>ジョウホウ</t>
    </rPh>
    <phoneticPr fontId="1"/>
  </si>
  <si>
    <t>施設が遠い</t>
    <rPh sb="0" eb="2">
      <t>シセツ</t>
    </rPh>
    <rPh sb="3" eb="4">
      <t>トオ</t>
    </rPh>
    <phoneticPr fontId="1"/>
  </si>
  <si>
    <t>興味のある講座がない</t>
    <rPh sb="0" eb="2">
      <t>キョウミ</t>
    </rPh>
    <rPh sb="5" eb="7">
      <t>コウザ</t>
    </rPh>
    <phoneticPr fontId="1"/>
  </si>
  <si>
    <t>手続きが面倒</t>
    <rPh sb="0" eb="2">
      <t>テツヅ</t>
    </rPh>
    <rPh sb="4" eb="6">
      <t>メンドウ</t>
    </rPh>
    <phoneticPr fontId="1"/>
  </si>
  <si>
    <t>問１３</t>
    <rPh sb="0" eb="1">
      <t>トイ</t>
    </rPh>
    <phoneticPr fontId="1"/>
  </si>
  <si>
    <t>あなたは生涯学習活動で得た知識、経験、技能をどのように生かしたいですか。</t>
    <rPh sb="4" eb="6">
      <t>ショウガイ</t>
    </rPh>
    <rPh sb="6" eb="8">
      <t>ガクシュウ</t>
    </rPh>
    <rPh sb="8" eb="10">
      <t>カツドウ</t>
    </rPh>
    <rPh sb="11" eb="12">
      <t>エ</t>
    </rPh>
    <rPh sb="13" eb="15">
      <t>チシキ</t>
    </rPh>
    <rPh sb="16" eb="18">
      <t>ケイケン</t>
    </rPh>
    <rPh sb="19" eb="21">
      <t>ギノウ</t>
    </rPh>
    <rPh sb="27" eb="28">
      <t>イ</t>
    </rPh>
    <phoneticPr fontId="1"/>
  </si>
  <si>
    <t>当てはまるすべての番号に〇印をつけてください。</t>
    <rPh sb="0" eb="1">
      <t>ア</t>
    </rPh>
    <rPh sb="9" eb="11">
      <t>バンゴウ</t>
    </rPh>
    <rPh sb="13" eb="14">
      <t>シルシ</t>
    </rPh>
    <phoneticPr fontId="1"/>
  </si>
  <si>
    <t>①</t>
    <phoneticPr fontId="1"/>
  </si>
  <si>
    <t>自分の趣味や楽しみで</t>
    <rPh sb="0" eb="2">
      <t>ジブン</t>
    </rPh>
    <rPh sb="3" eb="5">
      <t>シュミ</t>
    </rPh>
    <rPh sb="6" eb="7">
      <t>タノ</t>
    </rPh>
    <phoneticPr fontId="1"/>
  </si>
  <si>
    <t>地域活動で</t>
    <rPh sb="0" eb="2">
      <t>チイキ</t>
    </rPh>
    <rPh sb="2" eb="4">
      <t>カツドウ</t>
    </rPh>
    <phoneticPr fontId="1"/>
  </si>
  <si>
    <t>グループやサークル活動で</t>
    <rPh sb="9" eb="11">
      <t>カツドウ</t>
    </rPh>
    <phoneticPr fontId="1"/>
  </si>
  <si>
    <t>仕事や起業、就職で</t>
    <rPh sb="0" eb="2">
      <t>シゴト</t>
    </rPh>
    <rPh sb="3" eb="5">
      <t>キギョウ</t>
    </rPh>
    <rPh sb="6" eb="8">
      <t>シュウショク</t>
    </rPh>
    <phoneticPr fontId="1"/>
  </si>
  <si>
    <t>特に生かしたいと思わない</t>
    <rPh sb="0" eb="1">
      <t>トク</t>
    </rPh>
    <rPh sb="2" eb="3">
      <t>イ</t>
    </rPh>
    <rPh sb="8" eb="9">
      <t>オモ</t>
    </rPh>
    <phoneticPr fontId="1"/>
  </si>
  <si>
    <t>問１４</t>
    <rPh sb="0" eb="1">
      <t>トイ</t>
    </rPh>
    <phoneticPr fontId="1"/>
  </si>
  <si>
    <t>あなたが今関心のある世の中の話題や社会問題などは何ですか。当てはまる</t>
    <rPh sb="4" eb="5">
      <t>イマ</t>
    </rPh>
    <rPh sb="5" eb="7">
      <t>カンシン</t>
    </rPh>
    <rPh sb="10" eb="11">
      <t>ヨ</t>
    </rPh>
    <rPh sb="12" eb="13">
      <t>ナカ</t>
    </rPh>
    <rPh sb="14" eb="16">
      <t>ワダイ</t>
    </rPh>
    <rPh sb="17" eb="19">
      <t>シャカイ</t>
    </rPh>
    <rPh sb="19" eb="21">
      <t>モンダイ</t>
    </rPh>
    <rPh sb="24" eb="25">
      <t>ナン</t>
    </rPh>
    <rPh sb="29" eb="30">
      <t>ア</t>
    </rPh>
    <phoneticPr fontId="1"/>
  </si>
  <si>
    <t>①</t>
    <phoneticPr fontId="1"/>
  </si>
  <si>
    <t>②</t>
    <phoneticPr fontId="1"/>
  </si>
  <si>
    <t>④</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</si>
  <si>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</si>
  <si>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</si>
  <si>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</si>
  <si>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</si>
  <si>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</si>
  <si>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</si>
  <si>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</si>
  <si>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</si>
  <si>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</si>
  <si>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</si>
  <si>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</si>
  <si>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健康や病気（コロナ感染症含む）について</t>
    <rPh sb="0" eb="2">
      <t>ケンコウ</t>
    </rPh>
    <rPh sb="3" eb="5">
      <t>ビョウキ</t>
    </rPh>
    <rPh sb="9" eb="12">
      <t>カンセンショウ</t>
    </rPh>
    <rPh sb="12" eb="13">
      <t>フク</t>
    </rPh>
    <phoneticPr fontId="1"/>
  </si>
  <si>
    <t>趣味や教養について</t>
    <rPh sb="0" eb="2">
      <t>シュミ</t>
    </rPh>
    <rPh sb="3" eb="5">
      <t>キョウヨウ</t>
    </rPh>
    <phoneticPr fontId="1"/>
  </si>
  <si>
    <t>災害や防災について</t>
    <rPh sb="0" eb="2">
      <t>サイガイ</t>
    </rPh>
    <rPh sb="3" eb="5">
      <t>ボウサイ</t>
    </rPh>
    <phoneticPr fontId="1"/>
  </si>
  <si>
    <t>人間関係やコミュニケーションについて</t>
    <rPh sb="0" eb="2">
      <t>ニンゲン</t>
    </rPh>
    <rPh sb="2" eb="4">
      <t>カンケイ</t>
    </rPh>
    <phoneticPr fontId="1"/>
  </si>
  <si>
    <t>起業や仕事について</t>
    <rPh sb="0" eb="2">
      <t>キギョウ</t>
    </rPh>
    <rPh sb="3" eb="5">
      <t>シゴト</t>
    </rPh>
    <phoneticPr fontId="1"/>
  </si>
  <si>
    <t>外国や世界のことについて</t>
    <rPh sb="0" eb="2">
      <t>ガイコク</t>
    </rPh>
    <rPh sb="3" eb="5">
      <t>セカイ</t>
    </rPh>
    <phoneticPr fontId="1"/>
  </si>
  <si>
    <t>外国人・国際交流について</t>
    <rPh sb="0" eb="2">
      <t>ガイコク</t>
    </rPh>
    <rPh sb="2" eb="3">
      <t>ジン</t>
    </rPh>
    <rPh sb="4" eb="6">
      <t>コクサイ</t>
    </rPh>
    <rPh sb="6" eb="8">
      <t>コウリュウ</t>
    </rPh>
    <phoneticPr fontId="1"/>
  </si>
  <si>
    <t>語学力をつけることについて</t>
    <rPh sb="0" eb="3">
      <t>ゴガクリョク</t>
    </rPh>
    <phoneticPr fontId="1"/>
  </si>
  <si>
    <t>ＡＩやインターネット関連について</t>
    <rPh sb="10" eb="12">
      <t>カンレン</t>
    </rPh>
    <phoneticPr fontId="1"/>
  </si>
  <si>
    <t>ごみ・リサイクル・エネルギー問題について</t>
    <rPh sb="14" eb="16">
      <t>モンダイ</t>
    </rPh>
    <phoneticPr fontId="1"/>
  </si>
  <si>
    <t>観光事業や地域の産業について</t>
    <rPh sb="0" eb="2">
      <t>カンコウ</t>
    </rPh>
    <rPh sb="2" eb="4">
      <t>ジギョウ</t>
    </rPh>
    <rPh sb="5" eb="7">
      <t>チイキ</t>
    </rPh>
    <rPh sb="8" eb="10">
      <t>サンギョウ</t>
    </rPh>
    <phoneticPr fontId="1"/>
  </si>
  <si>
    <t>男女共同参画について</t>
    <rPh sb="0" eb="2">
      <t>ダンジョ</t>
    </rPh>
    <rPh sb="2" eb="4">
      <t>キョウドウ</t>
    </rPh>
    <rPh sb="4" eb="6">
      <t>サンカク</t>
    </rPh>
    <phoneticPr fontId="1"/>
  </si>
  <si>
    <t>人権について</t>
    <rPh sb="0" eb="2">
      <t>ジンケン</t>
    </rPh>
    <phoneticPr fontId="1"/>
  </si>
  <si>
    <t>ＳＤＧｓについて</t>
    <phoneticPr fontId="1"/>
  </si>
  <si>
    <t>高齢者施策や介護について</t>
    <rPh sb="0" eb="3">
      <t>コウレイシャ</t>
    </rPh>
    <rPh sb="3" eb="5">
      <t>シサク</t>
    </rPh>
    <rPh sb="6" eb="8">
      <t>カイゴ</t>
    </rPh>
    <phoneticPr fontId="1"/>
  </si>
  <si>
    <t>_6</t>
    <phoneticPr fontId="1"/>
  </si>
  <si>
    <t>_2</t>
    <phoneticPr fontId="1"/>
  </si>
  <si>
    <t>_2</t>
    <phoneticPr fontId="1"/>
  </si>
  <si>
    <t>_2</t>
    <phoneticPr fontId="1"/>
  </si>
  <si>
    <t>_1_4</t>
    <phoneticPr fontId="1"/>
  </si>
  <si>
    <t>_13</t>
    <phoneticPr fontId="1"/>
  </si>
  <si>
    <t>_1</t>
    <phoneticPr fontId="1"/>
  </si>
  <si>
    <t>_4</t>
    <phoneticPr fontId="1"/>
  </si>
  <si>
    <t>_1_7</t>
    <phoneticPr fontId="1"/>
  </si>
  <si>
    <t>_1</t>
    <phoneticPr fontId="1"/>
  </si>
  <si>
    <t>_1_4_15]</t>
    <phoneticPr fontId="1"/>
  </si>
  <si>
    <t>_20</t>
    <phoneticPr fontId="1"/>
  </si>
  <si>
    <t>_11</t>
    <phoneticPr fontId="1"/>
  </si>
  <si>
    <t>_0</t>
    <phoneticPr fontId="1"/>
  </si>
  <si>
    <t>_0</t>
    <phoneticPr fontId="1"/>
  </si>
  <si>
    <t>_6</t>
    <phoneticPr fontId="1"/>
  </si>
  <si>
    <t>_5</t>
    <phoneticPr fontId="1"/>
  </si>
  <si>
    <t>_7</t>
    <phoneticPr fontId="1"/>
  </si>
  <si>
    <t>_3_5</t>
    <phoneticPr fontId="1"/>
  </si>
  <si>
    <t>_1_3</t>
    <phoneticPr fontId="1"/>
  </si>
  <si>
    <t>_0</t>
    <phoneticPr fontId="1"/>
  </si>
  <si>
    <t>_1_2</t>
    <phoneticPr fontId="1"/>
  </si>
  <si>
    <t>_3</t>
    <phoneticPr fontId="1"/>
  </si>
  <si>
    <t>_0</t>
    <phoneticPr fontId="1"/>
  </si>
  <si>
    <t>_1_5_9</t>
    <phoneticPr fontId="1"/>
  </si>
  <si>
    <t>_2_8_13</t>
    <phoneticPr fontId="1"/>
  </si>
  <si>
    <t>_1_2_3_15</t>
    <phoneticPr fontId="1"/>
  </si>
  <si>
    <t>_6_11</t>
    <phoneticPr fontId="1"/>
  </si>
  <si>
    <t>_1_2_3</t>
    <phoneticPr fontId="1"/>
  </si>
  <si>
    <t>_1_4</t>
    <phoneticPr fontId="1"/>
  </si>
  <si>
    <t>_1_2_3_9_10_11_15</t>
    <phoneticPr fontId="1"/>
  </si>
  <si>
    <t>_1_5</t>
    <phoneticPr fontId="1"/>
  </si>
  <si>
    <t>_3_5_9</t>
    <phoneticPr fontId="1"/>
  </si>
  <si>
    <t>_1_3_6_7_10_11</t>
    <phoneticPr fontId="1"/>
  </si>
  <si>
    <t>_3_13</t>
    <phoneticPr fontId="1"/>
  </si>
  <si>
    <t>_1_2_3_6_7_8_9_10_11_13</t>
    <phoneticPr fontId="1"/>
  </si>
  <si>
    <t>_20</t>
    <phoneticPr fontId="1"/>
  </si>
  <si>
    <t>_0</t>
    <phoneticPr fontId="1"/>
  </si>
  <si>
    <t>_9</t>
    <phoneticPr fontId="1"/>
  </si>
  <si>
    <t>_0</t>
    <phoneticPr fontId="1"/>
  </si>
  <si>
    <t>_0</t>
    <phoneticPr fontId="1"/>
  </si>
  <si>
    <t>_6</t>
    <phoneticPr fontId="1"/>
  </si>
  <si>
    <t>_3</t>
    <phoneticPr fontId="1"/>
  </si>
  <si>
    <t>_2</t>
    <phoneticPr fontId="1"/>
  </si>
  <si>
    <t>_1</t>
    <phoneticPr fontId="1"/>
  </si>
  <si>
    <t>_5_9</t>
    <phoneticPr fontId="1"/>
  </si>
  <si>
    <t>_1_4</t>
    <phoneticPr fontId="1"/>
  </si>
  <si>
    <t>_1_4_5_8_9_15_16</t>
    <phoneticPr fontId="1"/>
  </si>
  <si>
    <t>_20</t>
    <phoneticPr fontId="1"/>
  </si>
  <si>
    <t>_2_4</t>
    <phoneticPr fontId="1"/>
  </si>
  <si>
    <t>_3</t>
    <phoneticPr fontId="1"/>
  </si>
  <si>
    <t>_1_6_10</t>
    <phoneticPr fontId="1"/>
  </si>
  <si>
    <t>_7_14_15</t>
    <phoneticPr fontId="1"/>
  </si>
  <si>
    <t>_4</t>
    <phoneticPr fontId="1"/>
  </si>
  <si>
    <t>_2_3</t>
    <phoneticPr fontId="1"/>
  </si>
  <si>
    <t>_7</t>
    <phoneticPr fontId="1"/>
  </si>
  <si>
    <t>_2_4</t>
    <phoneticPr fontId="1"/>
  </si>
  <si>
    <t>_1_5</t>
    <phoneticPr fontId="1"/>
  </si>
  <si>
    <t>_20</t>
    <phoneticPr fontId="1"/>
  </si>
  <si>
    <t>_4</t>
    <phoneticPr fontId="1"/>
  </si>
  <si>
    <t>_9</t>
    <phoneticPr fontId="1"/>
  </si>
  <si>
    <t>_0</t>
    <phoneticPr fontId="1"/>
  </si>
  <si>
    <t>_11</t>
    <phoneticPr fontId="1"/>
  </si>
  <si>
    <t>_2</t>
    <phoneticPr fontId="1"/>
  </si>
  <si>
    <t>_1</t>
    <phoneticPr fontId="1"/>
  </si>
  <si>
    <t>_1_8</t>
    <phoneticPr fontId="1"/>
  </si>
  <si>
    <t>_1_9</t>
    <phoneticPr fontId="1"/>
  </si>
  <si>
    <t>_3_7_8</t>
    <phoneticPr fontId="1"/>
  </si>
  <si>
    <t>_5</t>
    <phoneticPr fontId="1"/>
  </si>
  <si>
    <t>_1_2_7</t>
    <phoneticPr fontId="1"/>
  </si>
  <si>
    <t>_6</t>
    <phoneticPr fontId="1"/>
  </si>
  <si>
    <t>_1</t>
    <phoneticPr fontId="1"/>
  </si>
  <si>
    <t>_7_8</t>
    <phoneticPr fontId="1"/>
  </si>
  <si>
    <t>_1_5</t>
    <phoneticPr fontId="1"/>
  </si>
  <si>
    <t>_1_2</t>
    <phoneticPr fontId="1"/>
  </si>
  <si>
    <t>_1_15</t>
    <phoneticPr fontId="1"/>
  </si>
  <si>
    <t>_13_15_16</t>
    <phoneticPr fontId="1"/>
  </si>
  <si>
    <t>_1_15</t>
    <phoneticPr fontId="1"/>
  </si>
  <si>
    <t>_7_8_17</t>
    <phoneticPr fontId="1"/>
  </si>
  <si>
    <t>_2</t>
    <phoneticPr fontId="1"/>
  </si>
  <si>
    <t>_7</t>
    <phoneticPr fontId="1"/>
  </si>
  <si>
    <t>_1_9</t>
    <phoneticPr fontId="1"/>
  </si>
  <si>
    <t>_6_13</t>
    <phoneticPr fontId="1"/>
  </si>
  <si>
    <t>_2_5</t>
    <phoneticPr fontId="1"/>
  </si>
  <si>
    <t>_1_2_4</t>
    <phoneticPr fontId="1"/>
  </si>
  <si>
    <t>_1_2_5</t>
    <phoneticPr fontId="1"/>
  </si>
  <si>
    <t>_16</t>
    <phoneticPr fontId="1"/>
  </si>
  <si>
    <t>_1_3</t>
    <phoneticPr fontId="1"/>
  </si>
  <si>
    <t>_14</t>
    <phoneticPr fontId="1"/>
  </si>
  <si>
    <t>_3</t>
    <phoneticPr fontId="1"/>
  </si>
  <si>
    <t>_3</t>
    <phoneticPr fontId="1"/>
  </si>
  <si>
    <t>_7_8</t>
    <phoneticPr fontId="1"/>
  </si>
  <si>
    <t>_2_9</t>
    <phoneticPr fontId="1"/>
  </si>
  <si>
    <t>_13</t>
    <phoneticPr fontId="1"/>
  </si>
  <si>
    <t>_2</t>
    <phoneticPr fontId="1"/>
  </si>
  <si>
    <t>_2_3_6_8_10</t>
    <phoneticPr fontId="1"/>
  </si>
  <si>
    <t>_9_13_15_16</t>
    <phoneticPr fontId="1"/>
  </si>
  <si>
    <t>_1_4_6</t>
    <phoneticPr fontId="1"/>
  </si>
  <si>
    <t>_1_3_5</t>
    <phoneticPr fontId="1"/>
  </si>
  <si>
    <t>_1_2_3_4</t>
    <phoneticPr fontId="1"/>
  </si>
  <si>
    <t>_20</t>
    <phoneticPr fontId="1"/>
  </si>
  <si>
    <t>_1_2_3</t>
    <phoneticPr fontId="1"/>
  </si>
  <si>
    <t>_1_3_4_8_12</t>
    <phoneticPr fontId="1"/>
  </si>
  <si>
    <t>No.21</t>
  </si>
  <si>
    <t>_2</t>
    <phoneticPr fontId="1"/>
  </si>
  <si>
    <t>問１５</t>
    <rPh sb="0" eb="1">
      <t>トイ</t>
    </rPh>
    <phoneticPr fontId="1"/>
  </si>
  <si>
    <t>富田林市の生涯学習を盛んにすることやもっと利用しやすくなるような</t>
    <rPh sb="0" eb="4">
      <t>トンダバヤシシ</t>
    </rPh>
    <rPh sb="5" eb="7">
      <t>ショウガイ</t>
    </rPh>
    <rPh sb="7" eb="9">
      <t>ガクシュウ</t>
    </rPh>
    <rPh sb="10" eb="11">
      <t>サカ</t>
    </rPh>
    <rPh sb="21" eb="23">
      <t>リヨウ</t>
    </rPh>
    <phoneticPr fontId="1"/>
  </si>
  <si>
    <t>ご意見・ご提案をご記入ください。</t>
    <rPh sb="1" eb="3">
      <t>イケン</t>
    </rPh>
    <rPh sb="5" eb="7">
      <t>テイアン</t>
    </rPh>
    <rPh sb="9" eb="11">
      <t>キニュウ</t>
    </rPh>
    <phoneticPr fontId="1"/>
  </si>
  <si>
    <t>①</t>
    <phoneticPr fontId="1"/>
  </si>
  <si>
    <t>②</t>
    <phoneticPr fontId="1"/>
  </si>
  <si>
    <t>記述あり</t>
    <rPh sb="0" eb="2">
      <t>キジュツ</t>
    </rPh>
    <phoneticPr fontId="1"/>
  </si>
  <si>
    <t>記述なし</t>
    <rPh sb="0" eb="2">
      <t>キジュツ</t>
    </rPh>
    <phoneticPr fontId="1"/>
  </si>
  <si>
    <t>_1_3_4_9_13</t>
    <phoneticPr fontId="1"/>
  </si>
  <si>
    <t>_2_4</t>
    <phoneticPr fontId="1"/>
  </si>
  <si>
    <t>_1_4</t>
    <phoneticPr fontId="1"/>
  </si>
  <si>
    <t>_2</t>
    <phoneticPr fontId="1"/>
  </si>
  <si>
    <t>_2</t>
    <phoneticPr fontId="1"/>
  </si>
  <si>
    <t>_1</t>
    <phoneticPr fontId="1"/>
  </si>
  <si>
    <t>_2_3</t>
    <phoneticPr fontId="1"/>
  </si>
  <si>
    <t>_13</t>
    <phoneticPr fontId="1"/>
  </si>
  <si>
    <t>_0</t>
    <phoneticPr fontId="1"/>
  </si>
  <si>
    <t>_4</t>
    <phoneticPr fontId="1"/>
  </si>
  <si>
    <t>_4_6</t>
    <phoneticPr fontId="1"/>
  </si>
  <si>
    <t>_0</t>
    <phoneticPr fontId="1"/>
  </si>
  <si>
    <t>_1_3_15</t>
    <phoneticPr fontId="1"/>
  </si>
  <si>
    <t>_2_6</t>
    <phoneticPr fontId="1"/>
  </si>
  <si>
    <t>_2</t>
    <phoneticPr fontId="1"/>
  </si>
  <si>
    <t>_1_2</t>
    <phoneticPr fontId="1"/>
  </si>
  <si>
    <t>_1</t>
    <phoneticPr fontId="1"/>
  </si>
  <si>
    <t>_1_2_8_7</t>
    <phoneticPr fontId="1"/>
  </si>
  <si>
    <t>_2_11_13</t>
    <phoneticPr fontId="1"/>
  </si>
  <si>
    <t>_3_5_6_7_8</t>
    <phoneticPr fontId="1"/>
  </si>
  <si>
    <t>_5</t>
    <phoneticPr fontId="1"/>
  </si>
  <si>
    <t>_2_7_8_13</t>
    <phoneticPr fontId="1"/>
  </si>
  <si>
    <t>_0</t>
    <phoneticPr fontId="1"/>
  </si>
  <si>
    <t>_1_4</t>
    <phoneticPr fontId="1"/>
  </si>
  <si>
    <t>_1</t>
    <phoneticPr fontId="1"/>
  </si>
  <si>
    <t>_9</t>
    <phoneticPr fontId="1"/>
  </si>
  <si>
    <t>_2_3_4</t>
    <phoneticPr fontId="1"/>
  </si>
  <si>
    <t>_2</t>
    <phoneticPr fontId="1"/>
  </si>
  <si>
    <t>_1_2</t>
    <phoneticPr fontId="1"/>
  </si>
  <si>
    <t>_4_5_6</t>
    <phoneticPr fontId="1"/>
  </si>
  <si>
    <t>_6_8</t>
    <phoneticPr fontId="1"/>
  </si>
  <si>
    <t>_1_4_15</t>
    <phoneticPr fontId="1"/>
  </si>
  <si>
    <t>_1_3</t>
    <phoneticPr fontId="1"/>
  </si>
  <si>
    <t>_0</t>
    <phoneticPr fontId="1"/>
  </si>
  <si>
    <t>_2_8</t>
    <phoneticPr fontId="1"/>
  </si>
  <si>
    <t>_1_3_6_15</t>
    <phoneticPr fontId="1"/>
  </si>
  <si>
    <t>_4</t>
    <phoneticPr fontId="1"/>
  </si>
  <si>
    <t>_2</t>
    <phoneticPr fontId="1"/>
  </si>
  <si>
    <t>_3</t>
    <phoneticPr fontId="1"/>
  </si>
  <si>
    <t>_2_3</t>
    <phoneticPr fontId="1"/>
  </si>
  <si>
    <t>_0</t>
    <phoneticPr fontId="1"/>
  </si>
  <si>
    <t>_1</t>
    <phoneticPr fontId="1"/>
  </si>
  <si>
    <t>_1_4_6</t>
    <phoneticPr fontId="1"/>
  </si>
  <si>
    <t>_1_2_4</t>
    <phoneticPr fontId="1"/>
  </si>
  <si>
    <t>_3_9</t>
    <phoneticPr fontId="1"/>
  </si>
  <si>
    <t>_5</t>
    <phoneticPr fontId="1"/>
  </si>
  <si>
    <t>_1_3_8</t>
    <phoneticPr fontId="1"/>
  </si>
  <si>
    <t>_1_2_6_7_8</t>
    <phoneticPr fontId="1"/>
  </si>
  <si>
    <t>_4</t>
    <phoneticPr fontId="1"/>
  </si>
  <si>
    <t>_1_3</t>
    <phoneticPr fontId="1"/>
  </si>
  <si>
    <t>_5</t>
    <phoneticPr fontId="1"/>
  </si>
  <si>
    <t>_4</t>
    <phoneticPr fontId="1"/>
  </si>
  <si>
    <t>_1_2_3</t>
    <phoneticPr fontId="1"/>
  </si>
  <si>
    <t>_1_4</t>
    <phoneticPr fontId="1"/>
  </si>
  <si>
    <t>_1_3_5</t>
    <phoneticPr fontId="1"/>
  </si>
  <si>
    <t>_1_5</t>
    <phoneticPr fontId="1"/>
  </si>
  <si>
    <t>_3</t>
    <phoneticPr fontId="1"/>
  </si>
  <si>
    <t>_0</t>
    <phoneticPr fontId="1"/>
  </si>
  <si>
    <t>_1_4</t>
    <phoneticPr fontId="1"/>
  </si>
  <si>
    <t>_4_5</t>
    <phoneticPr fontId="1"/>
  </si>
  <si>
    <t>_7</t>
    <phoneticPr fontId="1"/>
  </si>
  <si>
    <t>No.101</t>
    <phoneticPr fontId="1"/>
  </si>
  <si>
    <t>topic</t>
    <phoneticPr fontId="1"/>
  </si>
  <si>
    <t>すばる</t>
    <phoneticPr fontId="1"/>
  </si>
  <si>
    <t>スポーツホール</t>
    <phoneticPr fontId="1"/>
  </si>
  <si>
    <t>No.121</t>
    <phoneticPr fontId="1"/>
  </si>
  <si>
    <t>No.141</t>
    <phoneticPr fontId="1"/>
  </si>
  <si>
    <t>No.161</t>
    <phoneticPr fontId="1"/>
  </si>
  <si>
    <t>No.181</t>
    <phoneticPr fontId="1"/>
  </si>
  <si>
    <t>No.201</t>
    <phoneticPr fontId="1"/>
  </si>
  <si>
    <t>_0</t>
    <phoneticPr fontId="1"/>
  </si>
  <si>
    <t>_1</t>
    <phoneticPr fontId="1"/>
  </si>
  <si>
    <t>_2</t>
    <phoneticPr fontId="1"/>
  </si>
  <si>
    <t>_3</t>
    <phoneticPr fontId="1"/>
  </si>
  <si>
    <t>_4</t>
    <phoneticPr fontId="1"/>
  </si>
  <si>
    <t>_5</t>
    <phoneticPr fontId="1"/>
  </si>
  <si>
    <t>topic</t>
    <phoneticPr fontId="1"/>
  </si>
  <si>
    <t>_7</t>
    <phoneticPr fontId="1"/>
  </si>
  <si>
    <t>_8</t>
    <phoneticPr fontId="1"/>
  </si>
  <si>
    <t>_9</t>
    <phoneticPr fontId="1"/>
  </si>
  <si>
    <t>_10</t>
    <phoneticPr fontId="1"/>
  </si>
  <si>
    <t>_11</t>
    <phoneticPr fontId="1"/>
  </si>
  <si>
    <t>_12</t>
    <phoneticPr fontId="1"/>
  </si>
  <si>
    <t>_13</t>
    <phoneticPr fontId="1"/>
  </si>
  <si>
    <t>_14</t>
    <phoneticPr fontId="1"/>
  </si>
  <si>
    <t>_15</t>
    <phoneticPr fontId="1"/>
  </si>
  <si>
    <t>_16</t>
    <phoneticPr fontId="1"/>
  </si>
  <si>
    <t>_18</t>
    <phoneticPr fontId="1"/>
  </si>
  <si>
    <t>2,4</t>
    <phoneticPr fontId="1"/>
  </si>
  <si>
    <t>1,2,3</t>
    <phoneticPr fontId="1"/>
  </si>
  <si>
    <t>_19</t>
    <phoneticPr fontId="1"/>
  </si>
  <si>
    <t>2,4,5</t>
    <phoneticPr fontId="1"/>
  </si>
  <si>
    <t>1,4</t>
    <phoneticPr fontId="1"/>
  </si>
  <si>
    <t>1,2,6</t>
    <phoneticPr fontId="1"/>
  </si>
  <si>
    <t>1,6</t>
    <phoneticPr fontId="1"/>
  </si>
  <si>
    <t>1,4,5,6</t>
    <phoneticPr fontId="1"/>
  </si>
  <si>
    <t>1,2,4</t>
    <phoneticPr fontId="1"/>
  </si>
  <si>
    <t>1,2</t>
    <phoneticPr fontId="1"/>
  </si>
  <si>
    <t>3,4</t>
    <phoneticPr fontId="1"/>
  </si>
  <si>
    <t>_20</t>
    <phoneticPr fontId="1"/>
  </si>
  <si>
    <t>5,7,8</t>
    <phoneticPr fontId="1"/>
  </si>
  <si>
    <t>1,3,4,5,6,7,8</t>
    <phoneticPr fontId="1"/>
  </si>
  <si>
    <t>3,5</t>
    <phoneticPr fontId="1"/>
  </si>
  <si>
    <t>1,2,5</t>
    <phoneticPr fontId="1"/>
  </si>
  <si>
    <t>3,7,9</t>
    <phoneticPr fontId="1"/>
  </si>
  <si>
    <t>1,5</t>
    <phoneticPr fontId="1"/>
  </si>
  <si>
    <t>1,2,3,4</t>
    <phoneticPr fontId="1"/>
  </si>
  <si>
    <t>1,3,4</t>
    <phoneticPr fontId="1"/>
  </si>
  <si>
    <t>8,11,15</t>
    <phoneticPr fontId="1"/>
  </si>
  <si>
    <t>1,3,9</t>
    <phoneticPr fontId="1"/>
  </si>
  <si>
    <t>1,2,3,4,5,6,7,8,9,10,13,14,15</t>
    <phoneticPr fontId="1"/>
  </si>
  <si>
    <t>2,15</t>
    <phoneticPr fontId="1"/>
  </si>
  <si>
    <t>1,2,3,5,6,8,9,10,11,12,13,15</t>
    <phoneticPr fontId="1"/>
  </si>
  <si>
    <t>1,2,3,4,5,6,7,8,9,10</t>
    <phoneticPr fontId="1"/>
  </si>
  <si>
    <t>2,4,16</t>
    <phoneticPr fontId="1"/>
  </si>
  <si>
    <t>No.221</t>
    <phoneticPr fontId="1"/>
  </si>
  <si>
    <t>3,13,15</t>
    <phoneticPr fontId="1"/>
  </si>
  <si>
    <t>6,15</t>
    <phoneticPr fontId="1"/>
  </si>
  <si>
    <t>1,4,5</t>
    <phoneticPr fontId="1"/>
  </si>
  <si>
    <t>6,7</t>
    <phoneticPr fontId="1"/>
  </si>
  <si>
    <t>1,3,4,5,7</t>
    <phoneticPr fontId="1"/>
  </si>
  <si>
    <t>7,9</t>
    <phoneticPr fontId="1"/>
  </si>
  <si>
    <t>2,3,4</t>
    <phoneticPr fontId="1"/>
  </si>
  <si>
    <t>7,8</t>
    <phoneticPr fontId="1"/>
  </si>
  <si>
    <t>1,2,3,15</t>
    <phoneticPr fontId="1"/>
  </si>
  <si>
    <t>1,2,6,7,8</t>
    <phoneticPr fontId="1"/>
  </si>
  <si>
    <t>1,3,5</t>
    <phoneticPr fontId="1"/>
  </si>
  <si>
    <t>No.241</t>
    <phoneticPr fontId="1"/>
  </si>
  <si>
    <t>2,8,15,16</t>
    <phoneticPr fontId="1"/>
  </si>
  <si>
    <t>11,13</t>
    <phoneticPr fontId="1"/>
  </si>
  <si>
    <t>3,13</t>
    <phoneticPr fontId="1"/>
  </si>
  <si>
    <t>7,8,11,13</t>
    <phoneticPr fontId="1"/>
  </si>
  <si>
    <t>4,5</t>
    <phoneticPr fontId="1"/>
  </si>
  <si>
    <t>3,7,8</t>
    <phoneticPr fontId="1"/>
  </si>
  <si>
    <t>1,10</t>
    <phoneticPr fontId="1"/>
  </si>
  <si>
    <t>1,6,15</t>
    <phoneticPr fontId="1"/>
  </si>
  <si>
    <t>1,2,9</t>
    <phoneticPr fontId="1"/>
  </si>
  <si>
    <t>1,15</t>
    <phoneticPr fontId="1"/>
  </si>
  <si>
    <t>No.261</t>
    <phoneticPr fontId="1"/>
  </si>
  <si>
    <t>4,9,13</t>
    <phoneticPr fontId="1"/>
  </si>
  <si>
    <t>1,3,13,14</t>
    <phoneticPr fontId="1"/>
  </si>
  <si>
    <t>2,11,13,15,16</t>
    <phoneticPr fontId="1"/>
  </si>
  <si>
    <t>4,6</t>
    <phoneticPr fontId="1"/>
  </si>
  <si>
    <t>1,4,7</t>
    <phoneticPr fontId="1"/>
  </si>
  <si>
    <t>No.281</t>
    <phoneticPr fontId="1"/>
  </si>
  <si>
    <t>No.301</t>
    <phoneticPr fontId="1"/>
  </si>
  <si>
    <t>すばる</t>
    <phoneticPr fontId="1"/>
  </si>
  <si>
    <t>スポーツホール</t>
    <phoneticPr fontId="1"/>
  </si>
  <si>
    <t>No.321</t>
    <phoneticPr fontId="1"/>
  </si>
  <si>
    <t>No.341</t>
    <phoneticPr fontId="1"/>
  </si>
  <si>
    <t>No.361</t>
    <phoneticPr fontId="1"/>
  </si>
  <si>
    <t>No.381</t>
    <phoneticPr fontId="1"/>
  </si>
  <si>
    <t>No.401</t>
    <phoneticPr fontId="1"/>
  </si>
  <si>
    <t>No.421</t>
    <phoneticPr fontId="1"/>
  </si>
  <si>
    <t>No.441</t>
    <phoneticPr fontId="1"/>
  </si>
  <si>
    <t>No.461</t>
    <phoneticPr fontId="1"/>
  </si>
  <si>
    <t>No.481</t>
    <phoneticPr fontId="1"/>
  </si>
  <si>
    <t>_1</t>
    <phoneticPr fontId="1"/>
  </si>
  <si>
    <t>_4</t>
    <phoneticPr fontId="1"/>
  </si>
  <si>
    <t>_2</t>
    <phoneticPr fontId="1"/>
  </si>
  <si>
    <t>_3_6_7</t>
    <phoneticPr fontId="1"/>
  </si>
  <si>
    <t>_2_11</t>
    <phoneticPr fontId="1"/>
  </si>
  <si>
    <t>_13</t>
    <phoneticPr fontId="1"/>
  </si>
  <si>
    <t>_0</t>
    <phoneticPr fontId="1"/>
  </si>
  <si>
    <t>_1_4_5</t>
    <phoneticPr fontId="1"/>
  </si>
  <si>
    <t>_3</t>
    <phoneticPr fontId="1"/>
  </si>
  <si>
    <t>_1</t>
    <phoneticPr fontId="1"/>
  </si>
  <si>
    <t>_1_5</t>
    <phoneticPr fontId="1"/>
  </si>
  <si>
    <t>_2</t>
    <phoneticPr fontId="1"/>
  </si>
  <si>
    <t>_7</t>
    <phoneticPr fontId="1"/>
  </si>
  <si>
    <t>_1_2</t>
    <phoneticPr fontId="1"/>
  </si>
  <si>
    <t>_5</t>
    <phoneticPr fontId="1"/>
  </si>
  <si>
    <t>_3_5_7</t>
    <phoneticPr fontId="1"/>
  </si>
  <si>
    <t>_1</t>
    <phoneticPr fontId="1"/>
  </si>
  <si>
    <t>_1_3</t>
    <phoneticPr fontId="1"/>
  </si>
  <si>
    <t>_3</t>
    <phoneticPr fontId="1"/>
  </si>
  <si>
    <t>_3_4_5_8</t>
    <phoneticPr fontId="1"/>
  </si>
  <si>
    <t>_1</t>
    <phoneticPr fontId="1"/>
  </si>
  <si>
    <t>_5_6</t>
    <phoneticPr fontId="1"/>
  </si>
  <si>
    <t>_6_7</t>
    <phoneticPr fontId="1"/>
  </si>
  <si>
    <t>_1_2</t>
    <phoneticPr fontId="1"/>
  </si>
  <si>
    <t>_1_4_7</t>
    <phoneticPr fontId="1"/>
  </si>
  <si>
    <t>_1_4</t>
    <phoneticPr fontId="1"/>
  </si>
  <si>
    <t>_8</t>
    <phoneticPr fontId="1"/>
  </si>
  <si>
    <t>_1</t>
    <phoneticPr fontId="1"/>
  </si>
  <si>
    <t>_3_13</t>
    <phoneticPr fontId="1"/>
  </si>
  <si>
    <t>_2</t>
    <phoneticPr fontId="1"/>
  </si>
  <si>
    <t>_16</t>
    <phoneticPr fontId="1"/>
  </si>
  <si>
    <t>_14_19</t>
    <phoneticPr fontId="1"/>
  </si>
  <si>
    <t>_2_4</t>
    <phoneticPr fontId="1"/>
  </si>
  <si>
    <t>_1_8</t>
    <phoneticPr fontId="1"/>
  </si>
  <si>
    <t>_6_11_16</t>
    <phoneticPr fontId="1"/>
  </si>
  <si>
    <t>_3</t>
    <phoneticPr fontId="1"/>
  </si>
  <si>
    <t>_1_3_9</t>
    <phoneticPr fontId="1"/>
  </si>
  <si>
    <t>_20</t>
    <phoneticPr fontId="1"/>
  </si>
  <si>
    <t>_0</t>
    <phoneticPr fontId="1"/>
  </si>
  <si>
    <t>_7</t>
    <phoneticPr fontId="1"/>
  </si>
  <si>
    <t>_6</t>
    <phoneticPr fontId="1"/>
  </si>
  <si>
    <t>_3_7_14_18</t>
    <phoneticPr fontId="1"/>
  </si>
  <si>
    <t>_1_2_3_6</t>
    <phoneticPr fontId="1"/>
  </si>
  <si>
    <t>_1_2_3</t>
    <phoneticPr fontId="1"/>
  </si>
  <si>
    <t>_1_2_3_6_10_13</t>
    <phoneticPr fontId="1"/>
  </si>
  <si>
    <t>_6</t>
    <phoneticPr fontId="1"/>
  </si>
  <si>
    <t>_1_6_8_9</t>
    <phoneticPr fontId="1"/>
  </si>
  <si>
    <t>_20</t>
    <phoneticPr fontId="1"/>
  </si>
  <si>
    <t>_1_4</t>
    <phoneticPr fontId="1"/>
  </si>
  <si>
    <t>_5</t>
    <phoneticPr fontId="1"/>
  </si>
  <si>
    <t>_3</t>
    <phoneticPr fontId="1"/>
  </si>
  <si>
    <t>_1</t>
    <phoneticPr fontId="1"/>
  </si>
  <si>
    <t>_1</t>
    <phoneticPr fontId="1"/>
  </si>
  <si>
    <t>_5</t>
    <phoneticPr fontId="1"/>
  </si>
  <si>
    <t>_9</t>
    <phoneticPr fontId="1"/>
  </si>
  <si>
    <t>_20</t>
    <phoneticPr fontId="1"/>
  </si>
  <si>
    <t>_2</t>
    <phoneticPr fontId="1"/>
  </si>
  <si>
    <t>_3_15</t>
    <phoneticPr fontId="1"/>
  </si>
  <si>
    <t>_13</t>
    <phoneticPr fontId="1"/>
  </si>
  <si>
    <t>_1_4_5</t>
    <phoneticPr fontId="1"/>
  </si>
  <si>
    <t>_2</t>
    <phoneticPr fontId="1"/>
  </si>
  <si>
    <t>_9_13</t>
    <phoneticPr fontId="1"/>
  </si>
  <si>
    <t>_1_2_3_10</t>
    <phoneticPr fontId="1"/>
  </si>
  <si>
    <t>_4</t>
    <phoneticPr fontId="1"/>
  </si>
  <si>
    <t>_4</t>
    <phoneticPr fontId="1"/>
  </si>
  <si>
    <t>_5</t>
    <phoneticPr fontId="1"/>
  </si>
  <si>
    <t>1,2,5,6,7,8,10,11,12</t>
    <phoneticPr fontId="1"/>
  </si>
  <si>
    <t>3,6,10</t>
    <phoneticPr fontId="1"/>
  </si>
  <si>
    <t>2,6,7,8,12,13,16</t>
    <phoneticPr fontId="1"/>
  </si>
  <si>
    <t>1,2,6,7,8,11,12</t>
    <phoneticPr fontId="1"/>
  </si>
  <si>
    <t>1,13</t>
    <phoneticPr fontId="1"/>
  </si>
  <si>
    <t>2,14,15,19</t>
    <phoneticPr fontId="1"/>
  </si>
  <si>
    <t>6,13</t>
    <phoneticPr fontId="1"/>
  </si>
  <si>
    <t>2,7,8,11,15,16,17,19</t>
    <phoneticPr fontId="1"/>
  </si>
  <si>
    <t>2,4</t>
    <phoneticPr fontId="1"/>
  </si>
  <si>
    <t>1,2,4</t>
    <phoneticPr fontId="1"/>
  </si>
  <si>
    <t>4,5</t>
    <phoneticPr fontId="1"/>
  </si>
  <si>
    <t>1,5</t>
    <phoneticPr fontId="1"/>
  </si>
  <si>
    <t>2,6</t>
    <phoneticPr fontId="1"/>
  </si>
  <si>
    <t>1,6</t>
    <phoneticPr fontId="1"/>
  </si>
  <si>
    <t>2,3,5</t>
    <phoneticPr fontId="1"/>
  </si>
  <si>
    <t>1,2,5</t>
    <phoneticPr fontId="1"/>
  </si>
  <si>
    <t>1,4</t>
    <phoneticPr fontId="1"/>
  </si>
  <si>
    <t>2,4,7</t>
    <phoneticPr fontId="1"/>
  </si>
  <si>
    <t>2,4</t>
    <phoneticPr fontId="1"/>
  </si>
  <si>
    <t>1,4</t>
    <phoneticPr fontId="1"/>
  </si>
  <si>
    <t>1,2,3</t>
    <phoneticPr fontId="1"/>
  </si>
  <si>
    <t>4,6,7,8</t>
    <phoneticPr fontId="1"/>
  </si>
  <si>
    <t>3,5,6</t>
    <phoneticPr fontId="1"/>
  </si>
  <si>
    <t>1,2</t>
    <phoneticPr fontId="1"/>
  </si>
  <si>
    <t>7,8</t>
    <phoneticPr fontId="1"/>
  </si>
  <si>
    <t>5,6,7</t>
    <phoneticPr fontId="1"/>
  </si>
  <si>
    <t>2,9</t>
    <phoneticPr fontId="1"/>
  </si>
  <si>
    <t>3,5,7</t>
    <phoneticPr fontId="1"/>
  </si>
  <si>
    <t>1,2,3,4</t>
    <phoneticPr fontId="1"/>
  </si>
  <si>
    <t>1,2,3,4</t>
    <phoneticPr fontId="1"/>
  </si>
  <si>
    <t>1,2,4</t>
    <phoneticPr fontId="1"/>
  </si>
  <si>
    <t>1,2,3.4</t>
    <phoneticPr fontId="1"/>
  </si>
  <si>
    <t>4,6</t>
    <phoneticPr fontId="1"/>
  </si>
  <si>
    <t>1,3</t>
    <phoneticPr fontId="1"/>
  </si>
  <si>
    <t>3,6,14,15</t>
    <phoneticPr fontId="1"/>
  </si>
  <si>
    <t>2,8,15</t>
    <phoneticPr fontId="1"/>
  </si>
  <si>
    <t>1,3,6,7,11,12,13,14,15</t>
    <phoneticPr fontId="1"/>
  </si>
  <si>
    <t>3,5,6,7,8,9,10,11,12,13,14</t>
    <phoneticPr fontId="1"/>
  </si>
  <si>
    <t>1,3,8,15</t>
    <phoneticPr fontId="1"/>
  </si>
  <si>
    <t>1,2,3,6,10,15</t>
    <phoneticPr fontId="1"/>
  </si>
  <si>
    <t>6,15</t>
    <phoneticPr fontId="1"/>
  </si>
  <si>
    <t>1,3,15</t>
    <phoneticPr fontId="1"/>
  </si>
  <si>
    <t>1,2,3,4,5,6,7,8,9,10,11,16</t>
    <phoneticPr fontId="1"/>
  </si>
  <si>
    <t>10,14</t>
    <phoneticPr fontId="1"/>
  </si>
  <si>
    <t>7,10</t>
    <phoneticPr fontId="1"/>
  </si>
  <si>
    <t>8,10,13,14,18</t>
    <phoneticPr fontId="1"/>
  </si>
  <si>
    <t>5,7,9,13,16</t>
    <phoneticPr fontId="1"/>
  </si>
  <si>
    <t>2,3,10</t>
    <phoneticPr fontId="1"/>
  </si>
  <si>
    <t>1,13</t>
    <phoneticPr fontId="1"/>
  </si>
  <si>
    <t>1,6,11,15,16,17</t>
    <phoneticPr fontId="1"/>
  </si>
  <si>
    <t>6,14</t>
    <phoneticPr fontId="1"/>
  </si>
  <si>
    <t>13,15</t>
    <phoneticPr fontId="1"/>
  </si>
  <si>
    <t>5,13</t>
    <phoneticPr fontId="1"/>
  </si>
  <si>
    <t>1,3</t>
    <phoneticPr fontId="1"/>
  </si>
  <si>
    <t>1,3</t>
    <phoneticPr fontId="1"/>
  </si>
  <si>
    <t>2,4</t>
    <phoneticPr fontId="1"/>
  </si>
  <si>
    <t>1,6</t>
    <phoneticPr fontId="1"/>
  </si>
  <si>
    <t>3,4</t>
    <phoneticPr fontId="1"/>
  </si>
  <si>
    <t>2,6,7</t>
    <phoneticPr fontId="1"/>
  </si>
  <si>
    <t>1,4</t>
    <phoneticPr fontId="1"/>
  </si>
  <si>
    <t>1,9</t>
    <phoneticPr fontId="1"/>
  </si>
  <si>
    <t>1,6,7,15</t>
    <phoneticPr fontId="1"/>
  </si>
  <si>
    <t>1,3</t>
    <phoneticPr fontId="1"/>
  </si>
  <si>
    <t>1,2,4</t>
    <phoneticPr fontId="1"/>
  </si>
  <si>
    <t>1,3,5,10,11,15</t>
    <phoneticPr fontId="1"/>
  </si>
  <si>
    <t>1,2,4,15</t>
    <phoneticPr fontId="1"/>
  </si>
  <si>
    <t>5,6,7,8</t>
    <phoneticPr fontId="1"/>
  </si>
  <si>
    <t>1,3</t>
    <phoneticPr fontId="1"/>
  </si>
  <si>
    <t>1,2,6,7,10</t>
    <phoneticPr fontId="1"/>
  </si>
  <si>
    <t>2,10,13</t>
    <phoneticPr fontId="1"/>
  </si>
  <si>
    <t>1,9</t>
    <phoneticPr fontId="1"/>
  </si>
  <si>
    <t>3,11,13</t>
    <phoneticPr fontId="1"/>
  </si>
  <si>
    <t>2,19</t>
    <phoneticPr fontId="1"/>
  </si>
  <si>
    <t>9,13,15</t>
    <phoneticPr fontId="1"/>
  </si>
  <si>
    <t>1,4</t>
    <phoneticPr fontId="1"/>
  </si>
  <si>
    <t>1,2,3,4</t>
    <phoneticPr fontId="1"/>
  </si>
  <si>
    <t>1,2,4</t>
    <phoneticPr fontId="1"/>
  </si>
  <si>
    <t>1,3</t>
    <phoneticPr fontId="1"/>
  </si>
  <si>
    <t>1,4,5</t>
    <phoneticPr fontId="1"/>
  </si>
  <si>
    <t>1,4,5</t>
    <phoneticPr fontId="1"/>
  </si>
  <si>
    <t>1,4</t>
    <phoneticPr fontId="1"/>
  </si>
  <si>
    <t>3,5,8</t>
    <phoneticPr fontId="1"/>
  </si>
  <si>
    <t>1,5</t>
    <phoneticPr fontId="1"/>
  </si>
  <si>
    <t>3,5</t>
    <phoneticPr fontId="1"/>
  </si>
  <si>
    <t>2,6,7,9</t>
    <phoneticPr fontId="1"/>
  </si>
  <si>
    <t>4,6,7</t>
    <phoneticPr fontId="1"/>
  </si>
  <si>
    <t>1,2</t>
    <phoneticPr fontId="1"/>
  </si>
  <si>
    <t>1,5</t>
    <phoneticPr fontId="1"/>
  </si>
  <si>
    <t>3,4,6</t>
    <phoneticPr fontId="1"/>
  </si>
  <si>
    <t>1,3,8,15</t>
    <phoneticPr fontId="1"/>
  </si>
  <si>
    <t>2,4</t>
    <phoneticPr fontId="1"/>
  </si>
  <si>
    <t>1,10,15</t>
    <phoneticPr fontId="1"/>
  </si>
  <si>
    <t>10,15</t>
    <phoneticPr fontId="1"/>
  </si>
  <si>
    <t>1,2,9,10</t>
    <phoneticPr fontId="1"/>
  </si>
  <si>
    <t>1,2,4,6,15</t>
    <phoneticPr fontId="1"/>
  </si>
  <si>
    <t>1,2,3,15</t>
    <phoneticPr fontId="1"/>
  </si>
  <si>
    <t>2,5,6,8,11</t>
    <phoneticPr fontId="1"/>
  </si>
  <si>
    <t>1,2,4,5,9</t>
    <phoneticPr fontId="1"/>
  </si>
  <si>
    <t>1,3,9</t>
    <phoneticPr fontId="1"/>
  </si>
  <si>
    <t>1,5,6,8</t>
    <phoneticPr fontId="1"/>
  </si>
  <si>
    <t>1,2,3,4,5,6,7,8,10,11</t>
    <phoneticPr fontId="1"/>
  </si>
  <si>
    <t>3,9</t>
    <phoneticPr fontId="1"/>
  </si>
  <si>
    <t>3,13</t>
    <phoneticPr fontId="1"/>
  </si>
  <si>
    <t>2,3,13</t>
    <phoneticPr fontId="1"/>
  </si>
  <si>
    <t>1,4</t>
    <phoneticPr fontId="1"/>
  </si>
  <si>
    <t>1,4</t>
    <phoneticPr fontId="1"/>
  </si>
  <si>
    <t>1,4</t>
    <phoneticPr fontId="1"/>
  </si>
  <si>
    <t>1,2,4,5</t>
    <phoneticPr fontId="1"/>
  </si>
  <si>
    <t>1,4</t>
    <phoneticPr fontId="1"/>
  </si>
  <si>
    <t>4,5</t>
    <phoneticPr fontId="1"/>
  </si>
  <si>
    <t>1,7</t>
    <phoneticPr fontId="1"/>
  </si>
  <si>
    <t>2,6</t>
    <phoneticPr fontId="1"/>
  </si>
  <si>
    <t>3,5</t>
    <phoneticPr fontId="1"/>
  </si>
  <si>
    <t>1,9</t>
    <phoneticPr fontId="1"/>
  </si>
  <si>
    <t>1,3,7</t>
    <phoneticPr fontId="1"/>
  </si>
  <si>
    <t>1,3</t>
    <phoneticPr fontId="1"/>
  </si>
  <si>
    <t>1,3,7,8</t>
    <phoneticPr fontId="1"/>
  </si>
  <si>
    <t>1,3,4,15</t>
    <phoneticPr fontId="1"/>
  </si>
  <si>
    <t>3,6,9,10,15</t>
    <phoneticPr fontId="1"/>
  </si>
  <si>
    <t>1,3,10,11</t>
    <phoneticPr fontId="1"/>
  </si>
  <si>
    <t>1,5</t>
    <phoneticPr fontId="1"/>
  </si>
  <si>
    <t>1,2,3,15</t>
    <phoneticPr fontId="1"/>
  </si>
  <si>
    <t>1,2,3</t>
    <phoneticPr fontId="1"/>
  </si>
  <si>
    <t>1,2,4,6,7,8,9,10,15</t>
    <phoneticPr fontId="1"/>
  </si>
  <si>
    <t>1,3,15</t>
    <phoneticPr fontId="1"/>
  </si>
  <si>
    <t>9,14</t>
    <phoneticPr fontId="1"/>
  </si>
  <si>
    <t>1,3,4</t>
    <phoneticPr fontId="1"/>
  </si>
  <si>
    <t>2,5</t>
    <phoneticPr fontId="1"/>
  </si>
  <si>
    <t>1,4,5</t>
    <phoneticPr fontId="1"/>
  </si>
  <si>
    <t>1,2</t>
    <phoneticPr fontId="1"/>
  </si>
  <si>
    <t>5,6,7,8</t>
    <phoneticPr fontId="1"/>
  </si>
  <si>
    <t>3,7,8</t>
    <phoneticPr fontId="1"/>
  </si>
  <si>
    <t>1,4,6</t>
    <phoneticPr fontId="1"/>
  </si>
  <si>
    <t xml:space="preserve">  </t>
    <phoneticPr fontId="1"/>
  </si>
  <si>
    <t>4,7</t>
    <phoneticPr fontId="1"/>
  </si>
  <si>
    <t>2,6,9</t>
    <phoneticPr fontId="1"/>
  </si>
  <si>
    <t>1,3,10,11,15</t>
    <phoneticPr fontId="1"/>
  </si>
  <si>
    <t>1,3,10</t>
    <phoneticPr fontId="1"/>
  </si>
  <si>
    <t>1,3,5,9</t>
    <phoneticPr fontId="1"/>
  </si>
  <si>
    <t>3,7</t>
    <phoneticPr fontId="1"/>
  </si>
  <si>
    <t>1,3,10,13,15,19</t>
    <phoneticPr fontId="1"/>
  </si>
  <si>
    <t>1,3,13,15</t>
    <phoneticPr fontId="1"/>
  </si>
  <si>
    <t>1,6,9,10</t>
    <phoneticPr fontId="1"/>
  </si>
  <si>
    <t>3,9,12,13</t>
    <phoneticPr fontId="1"/>
  </si>
  <si>
    <t>1,14</t>
    <phoneticPr fontId="1"/>
  </si>
  <si>
    <t>3,9,13</t>
    <phoneticPr fontId="1"/>
  </si>
  <si>
    <t>5,6</t>
    <phoneticPr fontId="1"/>
  </si>
  <si>
    <t>10,13,15</t>
    <phoneticPr fontId="1"/>
  </si>
  <si>
    <t>2,3</t>
    <phoneticPr fontId="1"/>
  </si>
  <si>
    <t>4,6,7,8</t>
    <phoneticPr fontId="1"/>
  </si>
  <si>
    <t>3,5,7</t>
    <phoneticPr fontId="1"/>
  </si>
  <si>
    <t>1,2,4,6</t>
    <phoneticPr fontId="1"/>
  </si>
  <si>
    <t>1,6,7</t>
    <phoneticPr fontId="1"/>
  </si>
  <si>
    <t>1,2,3,5</t>
    <phoneticPr fontId="1"/>
  </si>
  <si>
    <t>1,4,6,7</t>
    <phoneticPr fontId="1"/>
  </si>
  <si>
    <t>1,8</t>
    <phoneticPr fontId="1"/>
  </si>
  <si>
    <t>1,2,4,5,6</t>
    <phoneticPr fontId="1"/>
  </si>
  <si>
    <t>1,2,6,15</t>
    <phoneticPr fontId="1"/>
  </si>
  <si>
    <t>1,7,14</t>
    <phoneticPr fontId="1"/>
  </si>
  <si>
    <t>1,2,3,4,6,7,8,9,10,11</t>
    <phoneticPr fontId="1"/>
  </si>
  <si>
    <t>1,3,4,7,9,11</t>
    <phoneticPr fontId="1"/>
  </si>
  <si>
    <t>3,6,7,10,11</t>
    <phoneticPr fontId="1"/>
  </si>
  <si>
    <t>1,2,15</t>
    <phoneticPr fontId="1"/>
  </si>
  <si>
    <t>1,3,4,10,14</t>
    <phoneticPr fontId="1"/>
  </si>
  <si>
    <t>3,16</t>
    <phoneticPr fontId="1"/>
  </si>
  <si>
    <t>1,2,3,4,5</t>
    <phoneticPr fontId="1"/>
  </si>
  <si>
    <t>2,10</t>
    <phoneticPr fontId="1"/>
  </si>
  <si>
    <t>1,7,8</t>
    <phoneticPr fontId="1"/>
  </si>
  <si>
    <t>No.501</t>
    <phoneticPr fontId="1"/>
  </si>
  <si>
    <t>No.502</t>
  </si>
  <si>
    <t>No.503</t>
  </si>
  <si>
    <t>No.504</t>
  </si>
  <si>
    <t>No.505</t>
  </si>
  <si>
    <t>No.506</t>
  </si>
  <si>
    <t>No.507</t>
  </si>
  <si>
    <t>No.508</t>
  </si>
  <si>
    <t>No.509</t>
  </si>
  <si>
    <t>No.510</t>
  </si>
  <si>
    <t>No.511</t>
  </si>
  <si>
    <t>No.512</t>
  </si>
  <si>
    <t>No.513</t>
  </si>
  <si>
    <t>No.514</t>
  </si>
  <si>
    <t>No.515</t>
  </si>
  <si>
    <t>No.516</t>
  </si>
  <si>
    <t>No.517</t>
  </si>
  <si>
    <t>No.518</t>
  </si>
  <si>
    <t>No.519</t>
  </si>
  <si>
    <t>No.520</t>
  </si>
  <si>
    <t>No.521</t>
    <phoneticPr fontId="1"/>
  </si>
  <si>
    <t>No.522</t>
  </si>
  <si>
    <t>No.523</t>
  </si>
  <si>
    <t>No.524</t>
  </si>
  <si>
    <t>No.525</t>
  </si>
  <si>
    <t>No.526</t>
  </si>
  <si>
    <t>No.527</t>
  </si>
  <si>
    <t>No.528</t>
  </si>
  <si>
    <t>No.529</t>
  </si>
  <si>
    <t>No.530</t>
  </si>
  <si>
    <t>No.531</t>
  </si>
  <si>
    <t>No.532</t>
  </si>
  <si>
    <t>No.533</t>
  </si>
  <si>
    <t>No.534</t>
  </si>
  <si>
    <t>No.535</t>
  </si>
  <si>
    <t>No.536</t>
  </si>
  <si>
    <t>No.537</t>
  </si>
  <si>
    <t>No.538</t>
  </si>
  <si>
    <t>No.539</t>
  </si>
  <si>
    <t>No.540</t>
  </si>
  <si>
    <t>No.541</t>
    <phoneticPr fontId="1"/>
  </si>
  <si>
    <t>No.542</t>
  </si>
  <si>
    <t>No.543</t>
  </si>
  <si>
    <t>No.544</t>
  </si>
  <si>
    <t>No.545</t>
  </si>
  <si>
    <t>No.546</t>
  </si>
  <si>
    <t>No.547</t>
  </si>
  <si>
    <t>No.548</t>
  </si>
  <si>
    <t>No.549</t>
  </si>
  <si>
    <t>No.550</t>
  </si>
  <si>
    <t>No.551</t>
  </si>
  <si>
    <t>No.552</t>
  </si>
  <si>
    <t>No.553</t>
  </si>
  <si>
    <t>No.554</t>
  </si>
  <si>
    <t>No.555</t>
  </si>
  <si>
    <t>No.556</t>
  </si>
  <si>
    <t>No.557</t>
  </si>
  <si>
    <t>No.558</t>
  </si>
  <si>
    <t>No.559</t>
  </si>
  <si>
    <t>No.560</t>
  </si>
  <si>
    <t>No.561</t>
    <phoneticPr fontId="1"/>
  </si>
  <si>
    <t>No.562</t>
  </si>
  <si>
    <t>No.563</t>
  </si>
  <si>
    <t>No.564</t>
  </si>
  <si>
    <t>No.565</t>
  </si>
  <si>
    <t>No.566</t>
  </si>
  <si>
    <t>No.567</t>
  </si>
  <si>
    <t>No.568</t>
  </si>
  <si>
    <t>No.569</t>
  </si>
  <si>
    <t>No.570</t>
  </si>
  <si>
    <t>No.571</t>
  </si>
  <si>
    <t>No.572</t>
  </si>
  <si>
    <t>No.573</t>
  </si>
  <si>
    <t>No.574</t>
  </si>
  <si>
    <t>No.575</t>
  </si>
  <si>
    <t>No.576</t>
  </si>
  <si>
    <t>No.577</t>
  </si>
  <si>
    <t>No.578</t>
  </si>
  <si>
    <t>No.579</t>
  </si>
  <si>
    <t>No.580</t>
  </si>
  <si>
    <t>No.581</t>
    <phoneticPr fontId="1"/>
  </si>
  <si>
    <t>No.582</t>
  </si>
  <si>
    <t>No.583</t>
  </si>
  <si>
    <t>No.584</t>
  </si>
  <si>
    <t>No.585</t>
  </si>
  <si>
    <t>No.586</t>
  </si>
  <si>
    <t>No.587</t>
  </si>
  <si>
    <t>No.588</t>
  </si>
  <si>
    <t>No.589</t>
  </si>
  <si>
    <t>No.590</t>
  </si>
  <si>
    <t>No.591</t>
  </si>
  <si>
    <t>No.592</t>
  </si>
  <si>
    <t>No.593</t>
  </si>
  <si>
    <t>No.594</t>
  </si>
  <si>
    <t>No.595</t>
  </si>
  <si>
    <t>No.596</t>
  </si>
  <si>
    <t>No.597</t>
  </si>
  <si>
    <t>No.598</t>
  </si>
  <si>
    <t>No.599</t>
  </si>
  <si>
    <t>No.600</t>
  </si>
  <si>
    <t>No.601</t>
    <phoneticPr fontId="1"/>
  </si>
  <si>
    <t>No.602</t>
  </si>
  <si>
    <t>No.603</t>
  </si>
  <si>
    <t>No.604</t>
  </si>
  <si>
    <t>No.605</t>
  </si>
  <si>
    <t>No.606</t>
  </si>
  <si>
    <t>No.607</t>
  </si>
  <si>
    <t>No.608</t>
  </si>
  <si>
    <t>No.609</t>
  </si>
  <si>
    <t>No.610</t>
  </si>
  <si>
    <t>No.611</t>
  </si>
  <si>
    <t>No.612</t>
  </si>
  <si>
    <t>No.613</t>
  </si>
  <si>
    <t>No.614</t>
  </si>
  <si>
    <t>No.615</t>
  </si>
  <si>
    <t>No.616</t>
  </si>
  <si>
    <t>No.617</t>
  </si>
  <si>
    <t>No.618</t>
  </si>
  <si>
    <t>No.619</t>
  </si>
  <si>
    <t>No.620</t>
  </si>
  <si>
    <t>No.621</t>
    <phoneticPr fontId="1"/>
  </si>
  <si>
    <t>No.622</t>
  </si>
  <si>
    <t>No.623</t>
  </si>
  <si>
    <t>No.624</t>
  </si>
  <si>
    <t>No.625</t>
  </si>
  <si>
    <t>No.626</t>
  </si>
  <si>
    <t>No.627</t>
  </si>
  <si>
    <t>No.628</t>
  </si>
  <si>
    <t>No.629</t>
  </si>
  <si>
    <t>No.630</t>
  </si>
  <si>
    <t>No.631</t>
  </si>
  <si>
    <t>No.632</t>
  </si>
  <si>
    <t>No.633</t>
  </si>
  <si>
    <t>No.634</t>
  </si>
  <si>
    <t>No.635</t>
  </si>
  <si>
    <t>No.636</t>
  </si>
  <si>
    <t>No.637</t>
  </si>
  <si>
    <t>No.638</t>
  </si>
  <si>
    <t>No.639</t>
  </si>
  <si>
    <t>No.640</t>
  </si>
  <si>
    <t>No.641</t>
    <phoneticPr fontId="1"/>
  </si>
  <si>
    <t>No.642</t>
  </si>
  <si>
    <t>No.643</t>
  </si>
  <si>
    <t>No.644</t>
  </si>
  <si>
    <t>No.645</t>
  </si>
  <si>
    <t>No.646</t>
  </si>
  <si>
    <t>No.647</t>
  </si>
  <si>
    <t>No.648</t>
  </si>
  <si>
    <t>No.649</t>
  </si>
  <si>
    <t>No.650</t>
  </si>
  <si>
    <t>No.651</t>
  </si>
  <si>
    <t>No.652</t>
  </si>
  <si>
    <t>No.653</t>
  </si>
  <si>
    <t>No.654</t>
  </si>
  <si>
    <t>No.655</t>
  </si>
  <si>
    <t>No.656</t>
  </si>
  <si>
    <t>No.657</t>
  </si>
  <si>
    <t>No.658</t>
  </si>
  <si>
    <t>No.659</t>
  </si>
  <si>
    <t>No.660</t>
  </si>
  <si>
    <t>No.661</t>
    <phoneticPr fontId="1"/>
  </si>
  <si>
    <t>No.662</t>
  </si>
  <si>
    <t>No.663</t>
  </si>
  <si>
    <t>No.664</t>
  </si>
  <si>
    <t>No.665</t>
  </si>
  <si>
    <t>No.666</t>
  </si>
  <si>
    <t>No.667</t>
  </si>
  <si>
    <t>No.668</t>
  </si>
  <si>
    <t>No.669</t>
  </si>
  <si>
    <t>No.670</t>
  </si>
  <si>
    <t>No.671</t>
  </si>
  <si>
    <t>No.672</t>
  </si>
  <si>
    <t>No.673</t>
  </si>
  <si>
    <t>No.674</t>
  </si>
  <si>
    <t>No.675</t>
  </si>
  <si>
    <t>No.676</t>
  </si>
  <si>
    <t>No.677</t>
  </si>
  <si>
    <t>No.678</t>
  </si>
  <si>
    <t>No.679</t>
  </si>
  <si>
    <t>No.680</t>
  </si>
  <si>
    <t>No.681</t>
    <phoneticPr fontId="1"/>
  </si>
  <si>
    <t>No.682</t>
  </si>
  <si>
    <t>No.683</t>
  </si>
  <si>
    <t>No.684</t>
  </si>
  <si>
    <t>No.685</t>
  </si>
  <si>
    <t>No.686</t>
  </si>
  <si>
    <t>No.687</t>
  </si>
  <si>
    <t>No.688</t>
  </si>
  <si>
    <t>No.689</t>
  </si>
  <si>
    <t>No.690</t>
  </si>
  <si>
    <t>No.691</t>
  </si>
  <si>
    <t>No.692</t>
  </si>
  <si>
    <t>No.693</t>
  </si>
  <si>
    <t>No.694</t>
  </si>
  <si>
    <t>No.695</t>
  </si>
  <si>
    <t>No.696</t>
  </si>
  <si>
    <t>No.697</t>
  </si>
  <si>
    <t>No.698</t>
  </si>
  <si>
    <t>No.699</t>
  </si>
  <si>
    <t>No.700</t>
  </si>
  <si>
    <t>No.61</t>
  </si>
  <si>
    <t>_2_13</t>
    <phoneticPr fontId="1"/>
  </si>
  <si>
    <t>_20</t>
    <phoneticPr fontId="1"/>
  </si>
  <si>
    <t>_13_15</t>
    <phoneticPr fontId="1"/>
  </si>
  <si>
    <t>_6_14</t>
    <phoneticPr fontId="1"/>
  </si>
  <si>
    <t>_3_8_9</t>
    <phoneticPr fontId="1"/>
  </si>
  <si>
    <t>_14</t>
    <phoneticPr fontId="1"/>
  </si>
  <si>
    <t>_3_8_9_13_15</t>
    <phoneticPr fontId="1"/>
  </si>
  <si>
    <t>_9</t>
    <phoneticPr fontId="1"/>
  </si>
  <si>
    <t>_6_9_13_14_16</t>
    <phoneticPr fontId="1"/>
  </si>
  <si>
    <t>_7</t>
    <phoneticPr fontId="1"/>
  </si>
  <si>
    <t>_0</t>
    <phoneticPr fontId="1"/>
  </si>
  <si>
    <t>_19</t>
    <phoneticPr fontId="1"/>
  </si>
  <si>
    <t>_10_13_15</t>
    <phoneticPr fontId="1"/>
  </si>
  <si>
    <t>_9_13</t>
    <phoneticPr fontId="1"/>
  </si>
  <si>
    <t>_13</t>
    <phoneticPr fontId="1"/>
  </si>
  <si>
    <t>_6</t>
    <phoneticPr fontId="1"/>
  </si>
  <si>
    <t>_3</t>
    <phoneticPr fontId="1"/>
  </si>
  <si>
    <t>_13</t>
    <phoneticPr fontId="1"/>
  </si>
  <si>
    <t>_1_8_10</t>
    <phoneticPr fontId="1"/>
  </si>
  <si>
    <t>_6_9_15</t>
    <phoneticPr fontId="1"/>
  </si>
  <si>
    <t>_1</t>
    <phoneticPr fontId="1"/>
  </si>
  <si>
    <t>2,3,9</t>
    <phoneticPr fontId="1"/>
  </si>
  <si>
    <t>1,2,3,4</t>
    <phoneticPr fontId="1"/>
  </si>
  <si>
    <t>5,7</t>
    <phoneticPr fontId="1"/>
  </si>
  <si>
    <t>1,2</t>
    <phoneticPr fontId="1"/>
  </si>
  <si>
    <t>2,3</t>
    <phoneticPr fontId="1"/>
  </si>
  <si>
    <t>1,3,5,6,10</t>
    <phoneticPr fontId="1"/>
  </si>
  <si>
    <t>6,13,15,19</t>
    <phoneticPr fontId="1"/>
  </si>
  <si>
    <t>1,4</t>
    <phoneticPr fontId="1"/>
  </si>
  <si>
    <t>2,4,6</t>
    <phoneticPr fontId="1"/>
  </si>
  <si>
    <t>1,2,4</t>
    <phoneticPr fontId="1"/>
  </si>
  <si>
    <t>1,2,11,15</t>
    <phoneticPr fontId="1"/>
  </si>
  <si>
    <t>7,9</t>
    <phoneticPr fontId="1"/>
  </si>
  <si>
    <t>1,8,15</t>
    <phoneticPr fontId="1"/>
  </si>
  <si>
    <t>2,3,6,7,8,11,13,17</t>
    <phoneticPr fontId="1"/>
  </si>
  <si>
    <t>1,4</t>
    <phoneticPr fontId="1"/>
  </si>
  <si>
    <t>1,2,4</t>
    <phoneticPr fontId="1"/>
  </si>
  <si>
    <t>1,2,6,7,8,9,14</t>
    <phoneticPr fontId="1"/>
  </si>
  <si>
    <t>1,2,4,8</t>
    <phoneticPr fontId="1"/>
  </si>
  <si>
    <t>1,2,11</t>
    <phoneticPr fontId="1"/>
  </si>
  <si>
    <t>2,4,6,8</t>
    <phoneticPr fontId="1"/>
  </si>
  <si>
    <t>2,4</t>
    <phoneticPr fontId="1"/>
  </si>
  <si>
    <t>5,14</t>
    <phoneticPr fontId="1"/>
  </si>
  <si>
    <t>1,2,3,5</t>
    <phoneticPr fontId="1"/>
  </si>
  <si>
    <t>3,4</t>
    <phoneticPr fontId="1"/>
  </si>
  <si>
    <t>3,5,6,9,11</t>
    <phoneticPr fontId="1"/>
  </si>
  <si>
    <t>1,5</t>
    <phoneticPr fontId="1"/>
  </si>
  <si>
    <t>1,9</t>
    <phoneticPr fontId="1"/>
  </si>
  <si>
    <t>2,4</t>
    <phoneticPr fontId="1"/>
  </si>
  <si>
    <t>3,6</t>
    <phoneticPr fontId="1"/>
  </si>
  <si>
    <t>1,2,3,4,9,15</t>
    <phoneticPr fontId="1"/>
  </si>
  <si>
    <t>1,3,6,13,14</t>
    <phoneticPr fontId="1"/>
  </si>
  <si>
    <t>1,4</t>
    <phoneticPr fontId="1"/>
  </si>
  <si>
    <t>1,3,6</t>
    <phoneticPr fontId="1"/>
  </si>
  <si>
    <t>1,4</t>
    <phoneticPr fontId="1"/>
  </si>
  <si>
    <t>1,2,3,4,9</t>
    <phoneticPr fontId="1"/>
  </si>
  <si>
    <t>9,10</t>
    <phoneticPr fontId="1"/>
  </si>
  <si>
    <t>1,3</t>
    <phoneticPr fontId="1"/>
  </si>
  <si>
    <t>5,6</t>
    <phoneticPr fontId="1"/>
  </si>
  <si>
    <t>1,15</t>
    <phoneticPr fontId="1"/>
  </si>
  <si>
    <t>3,8</t>
    <phoneticPr fontId="1"/>
  </si>
  <si>
    <t>1,3,9,15</t>
    <phoneticPr fontId="1"/>
  </si>
  <si>
    <t>1,2,3,6,10</t>
    <phoneticPr fontId="1"/>
  </si>
  <si>
    <t>3,11,12</t>
    <phoneticPr fontId="1"/>
  </si>
  <si>
    <t>3,8</t>
    <phoneticPr fontId="1"/>
  </si>
  <si>
    <t>9,10,14</t>
    <phoneticPr fontId="1"/>
  </si>
  <si>
    <t>1,5,15</t>
    <phoneticPr fontId="1"/>
  </si>
  <si>
    <t>3,4,5</t>
    <phoneticPr fontId="1"/>
  </si>
  <si>
    <t>1,2,3,6,8</t>
    <phoneticPr fontId="1"/>
  </si>
  <si>
    <t>4,5</t>
    <phoneticPr fontId="1"/>
  </si>
  <si>
    <t>2,4</t>
    <phoneticPr fontId="1"/>
  </si>
  <si>
    <t>3,5,6</t>
    <phoneticPr fontId="1"/>
  </si>
  <si>
    <t>1,3,4,15</t>
    <phoneticPr fontId="1"/>
  </si>
  <si>
    <t>1,7</t>
    <phoneticPr fontId="1"/>
  </si>
  <si>
    <t>2,11,13,15</t>
    <phoneticPr fontId="1"/>
  </si>
  <si>
    <t>3,5,8</t>
    <phoneticPr fontId="1"/>
  </si>
  <si>
    <t>1,2,3,10</t>
    <phoneticPr fontId="1"/>
  </si>
  <si>
    <t>9,15</t>
    <phoneticPr fontId="1"/>
  </si>
  <si>
    <t>1,3,4</t>
    <phoneticPr fontId="1"/>
  </si>
  <si>
    <t>1,3,4,10,15</t>
    <phoneticPr fontId="1"/>
  </si>
  <si>
    <t>1,3,15</t>
    <phoneticPr fontId="1"/>
  </si>
  <si>
    <t>9,15,16</t>
    <phoneticPr fontId="1"/>
  </si>
  <si>
    <t>1,4</t>
    <phoneticPr fontId="1"/>
  </si>
  <si>
    <t>1,3,4</t>
    <phoneticPr fontId="1"/>
  </si>
  <si>
    <t>1,9,15</t>
    <phoneticPr fontId="1"/>
  </si>
  <si>
    <t>1,4</t>
    <phoneticPr fontId="1"/>
  </si>
  <si>
    <t>1,8</t>
    <phoneticPr fontId="1"/>
  </si>
  <si>
    <t>5,7</t>
    <phoneticPr fontId="1"/>
  </si>
  <si>
    <t>7,8,11</t>
    <phoneticPr fontId="1"/>
  </si>
  <si>
    <t>1,3,6,9,10,13</t>
    <phoneticPr fontId="1"/>
  </si>
  <si>
    <t>5,13</t>
    <phoneticPr fontId="1"/>
  </si>
  <si>
    <t>1,6,8</t>
    <phoneticPr fontId="1"/>
  </si>
  <si>
    <t>1,4</t>
    <phoneticPr fontId="1"/>
  </si>
  <si>
    <t>1,2,4</t>
    <phoneticPr fontId="1"/>
  </si>
  <si>
    <t>1,2,3</t>
    <phoneticPr fontId="1"/>
  </si>
  <si>
    <t>1,2</t>
    <phoneticPr fontId="1"/>
  </si>
  <si>
    <t>1,4</t>
    <phoneticPr fontId="1"/>
  </si>
  <si>
    <t>2,4,5,6,8,9</t>
    <phoneticPr fontId="1"/>
  </si>
  <si>
    <t>1,5</t>
    <phoneticPr fontId="1"/>
  </si>
  <si>
    <t>1,15</t>
    <phoneticPr fontId="1"/>
  </si>
  <si>
    <t>4,5,7</t>
    <phoneticPr fontId="1"/>
  </si>
  <si>
    <t>7,13</t>
    <phoneticPr fontId="1"/>
  </si>
  <si>
    <t>1,4</t>
    <phoneticPr fontId="1"/>
  </si>
  <si>
    <t>1,3,15</t>
    <phoneticPr fontId="1"/>
  </si>
  <si>
    <t>1,3,15</t>
    <phoneticPr fontId="1"/>
  </si>
  <si>
    <t>1,3</t>
    <phoneticPr fontId="1"/>
  </si>
  <si>
    <t>9,13</t>
    <phoneticPr fontId="1"/>
  </si>
  <si>
    <t>1,5</t>
    <phoneticPr fontId="1"/>
  </si>
  <si>
    <t>2,3,7</t>
    <phoneticPr fontId="1"/>
  </si>
  <si>
    <t>2,5</t>
    <phoneticPr fontId="1"/>
  </si>
  <si>
    <t>2,5</t>
    <phoneticPr fontId="1"/>
  </si>
  <si>
    <t>2,9</t>
    <phoneticPr fontId="1"/>
  </si>
  <si>
    <t>4,8</t>
    <phoneticPr fontId="1"/>
  </si>
  <si>
    <t>1,9</t>
    <phoneticPr fontId="1"/>
  </si>
  <si>
    <t>3,5,7</t>
    <phoneticPr fontId="1"/>
  </si>
  <si>
    <t>1,4,15</t>
    <phoneticPr fontId="1"/>
  </si>
  <si>
    <t>2,10</t>
    <phoneticPr fontId="1"/>
  </si>
  <si>
    <t>1,6</t>
    <phoneticPr fontId="1"/>
  </si>
  <si>
    <t>3,9</t>
    <phoneticPr fontId="1"/>
  </si>
  <si>
    <t>3,14</t>
    <phoneticPr fontId="1"/>
  </si>
  <si>
    <t>1,3,15</t>
    <phoneticPr fontId="1"/>
  </si>
  <si>
    <t>6,9,13,15</t>
    <phoneticPr fontId="1"/>
  </si>
  <si>
    <t>1,4</t>
    <phoneticPr fontId="1"/>
  </si>
  <si>
    <t>1,4,6</t>
    <phoneticPr fontId="1"/>
  </si>
  <si>
    <t>2,9,11</t>
    <phoneticPr fontId="1"/>
  </si>
  <si>
    <t>5,9,13,14</t>
    <phoneticPr fontId="1"/>
  </si>
  <si>
    <t>1,2</t>
    <phoneticPr fontId="1"/>
  </si>
  <si>
    <t>1,6,9,11,13</t>
    <phoneticPr fontId="1"/>
  </si>
  <si>
    <t>1,2,3,4</t>
    <phoneticPr fontId="1"/>
  </si>
  <si>
    <t>1,4</t>
    <phoneticPr fontId="1"/>
  </si>
  <si>
    <t>1,2,3,4,8</t>
    <phoneticPr fontId="1"/>
  </si>
  <si>
    <t>1,3</t>
    <phoneticPr fontId="1"/>
  </si>
  <si>
    <t>1,3,9</t>
    <phoneticPr fontId="1"/>
  </si>
  <si>
    <t>6,7,13</t>
    <phoneticPr fontId="1"/>
  </si>
  <si>
    <t>1,2,4</t>
    <phoneticPr fontId="1"/>
  </si>
  <si>
    <t>1,7,8</t>
    <phoneticPr fontId="1"/>
  </si>
  <si>
    <t>1,2,3</t>
    <phoneticPr fontId="1"/>
  </si>
  <si>
    <t>1,3</t>
    <phoneticPr fontId="1"/>
  </si>
  <si>
    <t>3,8</t>
    <phoneticPr fontId="1"/>
  </si>
  <si>
    <t>1,3,10</t>
    <phoneticPr fontId="1"/>
  </si>
  <si>
    <t>10,13,19</t>
    <phoneticPr fontId="1"/>
  </si>
  <si>
    <t>1,4,6</t>
    <phoneticPr fontId="1"/>
  </si>
  <si>
    <t>1,2</t>
    <phoneticPr fontId="1"/>
  </si>
  <si>
    <t>1,3</t>
    <phoneticPr fontId="1"/>
  </si>
  <si>
    <t>1,6</t>
    <phoneticPr fontId="1"/>
  </si>
  <si>
    <t>1,2,8</t>
    <phoneticPr fontId="1"/>
  </si>
  <si>
    <t>3,15</t>
    <phoneticPr fontId="1"/>
  </si>
  <si>
    <t>2,4,5,6</t>
    <phoneticPr fontId="1"/>
  </si>
  <si>
    <t>1,13</t>
    <phoneticPr fontId="1"/>
  </si>
  <si>
    <t>1,4,5</t>
    <phoneticPr fontId="1"/>
  </si>
  <si>
    <t>1,3,10,15</t>
    <phoneticPr fontId="1"/>
  </si>
  <si>
    <t>7,9,13</t>
    <phoneticPr fontId="1"/>
  </si>
  <si>
    <t>3,9,13</t>
    <phoneticPr fontId="1"/>
  </si>
  <si>
    <t>4,5</t>
    <phoneticPr fontId="1"/>
  </si>
  <si>
    <t>1,2,4,6</t>
    <phoneticPr fontId="1"/>
  </si>
  <si>
    <t>1,4,6</t>
    <phoneticPr fontId="1"/>
  </si>
  <si>
    <t>1,4</t>
    <phoneticPr fontId="1"/>
  </si>
  <si>
    <t>2,6</t>
    <phoneticPr fontId="1"/>
  </si>
  <si>
    <t>3,7</t>
    <phoneticPr fontId="1"/>
  </si>
  <si>
    <t>1,4</t>
    <phoneticPr fontId="1"/>
  </si>
  <si>
    <t>1,4,9</t>
    <phoneticPr fontId="1"/>
  </si>
  <si>
    <t>1,3,5,9</t>
    <phoneticPr fontId="1"/>
  </si>
  <si>
    <t>3,6,10,15</t>
    <phoneticPr fontId="1"/>
  </si>
  <si>
    <t>1,2,3,11</t>
    <phoneticPr fontId="1"/>
  </si>
  <si>
    <t>3,6,15</t>
    <phoneticPr fontId="1"/>
  </si>
  <si>
    <t>3,4</t>
    <phoneticPr fontId="1"/>
  </si>
  <si>
    <t>1,5</t>
    <phoneticPr fontId="1"/>
  </si>
  <si>
    <t>2,6,15</t>
    <phoneticPr fontId="1"/>
  </si>
  <si>
    <t>1,3,13,15</t>
    <phoneticPr fontId="1"/>
  </si>
  <si>
    <t>1,9,10</t>
    <phoneticPr fontId="1"/>
  </si>
  <si>
    <t>6,14</t>
    <phoneticPr fontId="1"/>
  </si>
  <si>
    <t>2,4</t>
    <phoneticPr fontId="1"/>
  </si>
  <si>
    <t>1,2,15</t>
    <phoneticPr fontId="1"/>
  </si>
  <si>
    <t>1,2,7,11</t>
    <phoneticPr fontId="1"/>
  </si>
  <si>
    <t>1,3,5,7</t>
    <phoneticPr fontId="1"/>
  </si>
  <si>
    <t>1,4,6,8</t>
    <phoneticPr fontId="1"/>
  </si>
  <si>
    <t>4,10,13</t>
    <phoneticPr fontId="1"/>
  </si>
  <si>
    <t>3,5</t>
    <phoneticPr fontId="1"/>
  </si>
  <si>
    <t>12,13,14</t>
    <phoneticPr fontId="1"/>
  </si>
  <si>
    <t>1,4</t>
    <phoneticPr fontId="1"/>
  </si>
  <si>
    <t>2,3</t>
    <phoneticPr fontId="1"/>
  </si>
  <si>
    <t>6,7,8</t>
    <phoneticPr fontId="1"/>
  </si>
  <si>
    <t>1,2</t>
    <phoneticPr fontId="1"/>
  </si>
  <si>
    <t>1,3,6</t>
    <phoneticPr fontId="1"/>
  </si>
  <si>
    <t>1,2,3,6,7,8</t>
    <phoneticPr fontId="1"/>
  </si>
  <si>
    <t>1,2,3,4,5,6,7,8,10,11,13,15</t>
    <phoneticPr fontId="1"/>
  </si>
  <si>
    <t>1,2,3,9</t>
    <phoneticPr fontId="1"/>
  </si>
  <si>
    <t>1,2,4</t>
    <phoneticPr fontId="1"/>
  </si>
  <si>
    <t>1,2,4,6,10,11,15</t>
    <phoneticPr fontId="1"/>
  </si>
  <si>
    <t>2,4</t>
    <phoneticPr fontId="1"/>
  </si>
  <si>
    <t>1,4,6</t>
    <phoneticPr fontId="1"/>
  </si>
  <si>
    <t>6,13</t>
    <phoneticPr fontId="1"/>
  </si>
  <si>
    <t>1,2,4,5</t>
    <phoneticPr fontId="1"/>
  </si>
  <si>
    <t>2,4</t>
    <phoneticPr fontId="1"/>
  </si>
  <si>
    <t>1,2,3,4,6,9,10,15</t>
    <phoneticPr fontId="1"/>
  </si>
  <si>
    <t>1,3,5</t>
    <phoneticPr fontId="1"/>
  </si>
  <si>
    <t>1,4,5,8</t>
    <phoneticPr fontId="1"/>
  </si>
  <si>
    <t>11,13,15</t>
    <phoneticPr fontId="1"/>
  </si>
  <si>
    <t>3,7</t>
    <phoneticPr fontId="1"/>
  </si>
  <si>
    <t>1,9,15</t>
    <phoneticPr fontId="1"/>
  </si>
  <si>
    <t>1,15</t>
    <phoneticPr fontId="1"/>
  </si>
  <si>
    <t>3,9,15</t>
    <phoneticPr fontId="1"/>
  </si>
  <si>
    <t>1,3,4</t>
    <phoneticPr fontId="1"/>
  </si>
  <si>
    <t>13,19</t>
    <phoneticPr fontId="1"/>
  </si>
  <si>
    <t>1,2,5,7</t>
    <phoneticPr fontId="1"/>
  </si>
  <si>
    <t>2,15</t>
    <phoneticPr fontId="1"/>
  </si>
  <si>
    <t>1,2</t>
    <phoneticPr fontId="1"/>
  </si>
  <si>
    <t>1,2,5,6,11,13,15</t>
    <phoneticPr fontId="1"/>
  </si>
  <si>
    <t>2,3</t>
    <phoneticPr fontId="1"/>
  </si>
  <si>
    <t>1,2,3,4</t>
    <phoneticPr fontId="1"/>
  </si>
  <si>
    <t>1,2,3,4,7,8</t>
    <phoneticPr fontId="1"/>
  </si>
  <si>
    <t>1,4,5</t>
    <phoneticPr fontId="1"/>
  </si>
  <si>
    <t>1,2,3,9,15,16</t>
    <phoneticPr fontId="1"/>
  </si>
  <si>
    <t>5,15,19</t>
    <phoneticPr fontId="1"/>
  </si>
  <si>
    <t>1,3,9,10,11,13,14,15,16</t>
    <phoneticPr fontId="1"/>
  </si>
  <si>
    <t>2,14</t>
    <phoneticPr fontId="1"/>
  </si>
  <si>
    <t>1,2</t>
    <phoneticPr fontId="1"/>
  </si>
  <si>
    <t>3,4,6</t>
    <phoneticPr fontId="1"/>
  </si>
  <si>
    <t>1,3,8,9,12,15</t>
    <phoneticPr fontId="1"/>
  </si>
  <si>
    <t>1,3,4</t>
    <phoneticPr fontId="1"/>
  </si>
  <si>
    <t>8,9,15</t>
    <phoneticPr fontId="1"/>
  </si>
  <si>
    <t>2,3,4</t>
    <phoneticPr fontId="1"/>
  </si>
  <si>
    <t>1,7,8,15,16,18</t>
    <phoneticPr fontId="1"/>
  </si>
  <si>
    <t>1,3</t>
    <phoneticPr fontId="1"/>
  </si>
  <si>
    <t>1,3,4,5,6,7,10,11,13,15</t>
    <phoneticPr fontId="1"/>
  </si>
  <si>
    <t>1,3,4</t>
    <phoneticPr fontId="1"/>
  </si>
  <si>
    <t>5,6,811,15</t>
    <phoneticPr fontId="1"/>
  </si>
  <si>
    <t>2,4</t>
    <phoneticPr fontId="1"/>
  </si>
  <si>
    <t>1,4,5</t>
    <phoneticPr fontId="1"/>
  </si>
  <si>
    <t>5,7</t>
    <phoneticPr fontId="1"/>
  </si>
  <si>
    <t>1,3</t>
    <phoneticPr fontId="1"/>
  </si>
  <si>
    <t>1,2,6,9,10</t>
    <phoneticPr fontId="1"/>
  </si>
  <si>
    <t>1,2,8,9,13,15</t>
    <phoneticPr fontId="1"/>
  </si>
  <si>
    <t>1,2,4,6,7,8,9</t>
    <phoneticPr fontId="1"/>
  </si>
  <si>
    <t>1,3,6</t>
    <phoneticPr fontId="1"/>
  </si>
  <si>
    <t>2,9</t>
    <phoneticPr fontId="1"/>
  </si>
  <si>
    <t>1,2,4</t>
    <phoneticPr fontId="1"/>
  </si>
  <si>
    <t>1,2,5,6,7,8</t>
    <phoneticPr fontId="1"/>
  </si>
  <si>
    <t>1,4</t>
    <phoneticPr fontId="1"/>
  </si>
  <si>
    <t>1,3</t>
    <phoneticPr fontId="1"/>
  </si>
  <si>
    <t>_3_5_6_13_14</t>
    <phoneticPr fontId="1"/>
  </si>
  <si>
    <t>_1_6</t>
    <phoneticPr fontId="1"/>
  </si>
  <si>
    <t>_14_15</t>
    <phoneticPr fontId="1"/>
  </si>
  <si>
    <t>_19</t>
    <phoneticPr fontId="1"/>
  </si>
  <si>
    <t>_1_3_4</t>
    <phoneticPr fontId="1"/>
  </si>
  <si>
    <t>_1</t>
    <phoneticPr fontId="1"/>
  </si>
  <si>
    <t>_1_2</t>
    <phoneticPr fontId="1"/>
  </si>
  <si>
    <t>_2</t>
    <phoneticPr fontId="1"/>
  </si>
  <si>
    <t>_1_4_5</t>
    <phoneticPr fontId="1"/>
  </si>
  <si>
    <t>_1_2_4_5</t>
    <phoneticPr fontId="1"/>
  </si>
  <si>
    <t>_1_2_4_5</t>
    <phoneticPr fontId="1"/>
  </si>
  <si>
    <t>_3</t>
    <phoneticPr fontId="1"/>
  </si>
  <si>
    <t>_1_7</t>
    <phoneticPr fontId="1"/>
  </si>
  <si>
    <t>_3_5</t>
    <phoneticPr fontId="1"/>
  </si>
  <si>
    <t>_1_3_5</t>
    <phoneticPr fontId="1"/>
  </si>
  <si>
    <t>_4_7</t>
    <phoneticPr fontId="1"/>
  </si>
  <si>
    <t>_7</t>
    <phoneticPr fontId="1"/>
  </si>
  <si>
    <t>_4</t>
    <phoneticPr fontId="1"/>
  </si>
  <si>
    <t>_1_9</t>
    <phoneticPr fontId="1"/>
  </si>
  <si>
    <t>_1_2_4</t>
    <phoneticPr fontId="1"/>
  </si>
  <si>
    <t>_1_3</t>
    <phoneticPr fontId="1"/>
  </si>
  <si>
    <t>_1_2_3_10_11_15</t>
    <phoneticPr fontId="1"/>
  </si>
  <si>
    <t>_3_13_14</t>
    <phoneticPr fontId="1"/>
  </si>
  <si>
    <t>_6_9_13_15</t>
    <phoneticPr fontId="1"/>
  </si>
  <si>
    <t>_11_13_14</t>
    <phoneticPr fontId="1"/>
  </si>
  <si>
    <t>_6_7_14</t>
    <phoneticPr fontId="1"/>
  </si>
  <si>
    <t>_2_6_14_15</t>
    <phoneticPr fontId="1"/>
  </si>
  <si>
    <t>_5_9_13</t>
    <phoneticPr fontId="1"/>
  </si>
  <si>
    <t>_1_13</t>
    <phoneticPr fontId="1"/>
  </si>
  <si>
    <t>_6_10</t>
    <phoneticPr fontId="1"/>
  </si>
  <si>
    <t>_8_13_14</t>
    <phoneticPr fontId="1"/>
  </si>
  <si>
    <t>_10_15_16</t>
    <phoneticPr fontId="1"/>
  </si>
  <si>
    <t>_2</t>
    <phoneticPr fontId="1"/>
  </si>
  <si>
    <t>_1_2</t>
    <phoneticPr fontId="1"/>
  </si>
  <si>
    <t>_1</t>
    <phoneticPr fontId="1"/>
  </si>
  <si>
    <t>_1_4</t>
    <phoneticPr fontId="1"/>
  </si>
  <si>
    <t>_2</t>
    <phoneticPr fontId="1"/>
  </si>
  <si>
    <t>_1</t>
    <phoneticPr fontId="1"/>
  </si>
  <si>
    <t>_3</t>
    <phoneticPr fontId="1"/>
  </si>
  <si>
    <t>_4_5_6_8</t>
    <phoneticPr fontId="1"/>
  </si>
  <si>
    <t>_6_8</t>
    <phoneticPr fontId="1"/>
  </si>
  <si>
    <t>_1_2_3_4_5</t>
    <phoneticPr fontId="1"/>
  </si>
  <si>
    <t>_4_7_8</t>
    <phoneticPr fontId="1"/>
  </si>
  <si>
    <t>_3_6</t>
    <phoneticPr fontId="1"/>
  </si>
  <si>
    <t>_3_8</t>
    <phoneticPr fontId="1"/>
  </si>
  <si>
    <t>_3_7</t>
    <phoneticPr fontId="1"/>
  </si>
  <si>
    <t>_7</t>
    <phoneticPr fontId="1"/>
  </si>
  <si>
    <t>_1_5</t>
    <phoneticPr fontId="1"/>
  </si>
  <si>
    <t>_2_4_5_6_9</t>
    <phoneticPr fontId="1"/>
  </si>
  <si>
    <t>_1_6_8_11</t>
    <phoneticPr fontId="1"/>
  </si>
  <si>
    <t>_1_3_6_10_15</t>
    <phoneticPr fontId="1"/>
  </si>
  <si>
    <t>_1_3_6_7_8</t>
    <phoneticPr fontId="1"/>
  </si>
  <si>
    <t>_3_4_15</t>
    <phoneticPr fontId="1"/>
  </si>
  <si>
    <t>_1_2_8_15</t>
    <phoneticPr fontId="1"/>
  </si>
  <si>
    <t>_1_2_4_13_15</t>
    <phoneticPr fontId="1"/>
  </si>
  <si>
    <t>_1_2_6_8</t>
    <phoneticPr fontId="1"/>
  </si>
  <si>
    <t>_1_8</t>
    <phoneticPr fontId="1"/>
  </si>
  <si>
    <t>_3_8_11_14_19</t>
    <phoneticPr fontId="1"/>
  </si>
  <si>
    <t>_13</t>
    <phoneticPr fontId="1"/>
  </si>
  <si>
    <t>_1_3</t>
    <phoneticPr fontId="1"/>
  </si>
  <si>
    <t>_2_6_7_13</t>
    <phoneticPr fontId="1"/>
  </si>
  <si>
    <t>_20</t>
    <phoneticPr fontId="1"/>
  </si>
  <si>
    <t>_6</t>
    <phoneticPr fontId="1"/>
  </si>
  <si>
    <t>_3_7_9_11_13_14_15_16</t>
    <phoneticPr fontId="1"/>
  </si>
  <si>
    <t>_2_6_9_15</t>
    <phoneticPr fontId="1"/>
  </si>
  <si>
    <t>_5_9_13</t>
    <phoneticPr fontId="1"/>
  </si>
  <si>
    <t>_3_14_19</t>
    <phoneticPr fontId="1"/>
  </si>
  <si>
    <t>_6_9_13</t>
    <phoneticPr fontId="1"/>
  </si>
  <si>
    <t>_11_13_19</t>
    <phoneticPr fontId="1"/>
  </si>
  <si>
    <t>_3</t>
    <phoneticPr fontId="1"/>
  </si>
  <si>
    <t>_2</t>
    <phoneticPr fontId="1"/>
  </si>
  <si>
    <t>_1</t>
    <phoneticPr fontId="1"/>
  </si>
  <si>
    <t>_0</t>
    <phoneticPr fontId="1"/>
  </si>
  <si>
    <t>_1_2</t>
    <phoneticPr fontId="1"/>
  </si>
  <si>
    <t>_1_2_3</t>
    <phoneticPr fontId="1"/>
  </si>
  <si>
    <t>_5</t>
    <phoneticPr fontId="1"/>
  </si>
  <si>
    <t>_1_3_7</t>
    <phoneticPr fontId="1"/>
  </si>
  <si>
    <t>_4</t>
    <phoneticPr fontId="1"/>
  </si>
  <si>
    <t>_1_4</t>
    <phoneticPr fontId="1"/>
  </si>
  <si>
    <t>_2_4</t>
    <phoneticPr fontId="1"/>
  </si>
  <si>
    <t>_7</t>
    <phoneticPr fontId="1"/>
  </si>
  <si>
    <t>_4_6_8</t>
    <phoneticPr fontId="1"/>
  </si>
  <si>
    <t>_6_7_8_9</t>
    <phoneticPr fontId="1"/>
  </si>
  <si>
    <t>_1_2_3_10</t>
    <phoneticPr fontId="1"/>
  </si>
  <si>
    <t>_1_5_9_11</t>
    <phoneticPr fontId="1"/>
  </si>
  <si>
    <t>_1_3_10_15</t>
    <phoneticPr fontId="1"/>
  </si>
  <si>
    <t>_1_2_3_4_5_8_9_11_15</t>
    <phoneticPr fontId="1"/>
  </si>
  <si>
    <t>_2_8_14</t>
    <phoneticPr fontId="1"/>
  </si>
  <si>
    <t>_1_2_3_11</t>
    <phoneticPr fontId="1"/>
  </si>
  <si>
    <t>_1_2_8</t>
    <phoneticPr fontId="1"/>
  </si>
  <si>
    <t>_1_2_6_8</t>
    <phoneticPr fontId="1"/>
  </si>
  <si>
    <t>_9</t>
    <phoneticPr fontId="1"/>
  </si>
  <si>
    <t>_20</t>
    <phoneticPr fontId="1"/>
  </si>
  <si>
    <t>_6_13</t>
    <phoneticPr fontId="1"/>
  </si>
  <si>
    <t>_2</t>
    <phoneticPr fontId="1"/>
  </si>
  <si>
    <t>_1</t>
    <phoneticPr fontId="1"/>
  </si>
  <si>
    <t>_1_2</t>
    <phoneticPr fontId="1"/>
  </si>
  <si>
    <t>_1_2_4</t>
    <phoneticPr fontId="1"/>
  </si>
  <si>
    <t>_0</t>
    <phoneticPr fontId="1"/>
  </si>
  <si>
    <t>_4</t>
    <phoneticPr fontId="1"/>
  </si>
  <si>
    <t>_3_4</t>
    <phoneticPr fontId="1"/>
  </si>
  <si>
    <t>_1_8</t>
    <phoneticPr fontId="1"/>
  </si>
  <si>
    <t>_2_6_7</t>
    <phoneticPr fontId="1"/>
  </si>
  <si>
    <t>_1_2_3_4_6</t>
    <phoneticPr fontId="1"/>
  </si>
  <si>
    <t>_1_3_4</t>
    <phoneticPr fontId="1"/>
  </si>
  <si>
    <t>_6</t>
    <phoneticPr fontId="1"/>
  </si>
  <si>
    <t>_0</t>
    <phoneticPr fontId="1"/>
  </si>
  <si>
    <t>_1_5_9_13</t>
    <phoneticPr fontId="1"/>
  </si>
  <si>
    <t>_1_2_3_5_6_7_8_11_13_15_16_18</t>
    <phoneticPr fontId="1"/>
  </si>
  <si>
    <t>_2_7_8_11</t>
    <phoneticPr fontId="1"/>
  </si>
  <si>
    <t>_1_2_3_13</t>
    <phoneticPr fontId="1"/>
  </si>
  <si>
    <t>_1_3_5_10</t>
    <phoneticPr fontId="1"/>
  </si>
  <si>
    <t>_1_5_13</t>
    <phoneticPr fontId="1"/>
  </si>
  <si>
    <t>_9_13_16</t>
    <phoneticPr fontId="1"/>
  </si>
  <si>
    <t>_1_4_13</t>
    <phoneticPr fontId="1"/>
  </si>
  <si>
    <t>_5_9_13</t>
    <phoneticPr fontId="1"/>
  </si>
  <si>
    <t>_3_5_6_9_11_13_14__15_16</t>
    <phoneticPr fontId="1"/>
  </si>
  <si>
    <t>_2_11_13_15</t>
    <phoneticPr fontId="1"/>
  </si>
  <si>
    <t>_0</t>
    <phoneticPr fontId="1"/>
  </si>
  <si>
    <t>_1_3</t>
    <phoneticPr fontId="1"/>
  </si>
  <si>
    <t>_5</t>
    <phoneticPr fontId="1"/>
  </si>
  <si>
    <t>_2_3</t>
    <phoneticPr fontId="1"/>
  </si>
  <si>
    <t>_1_2_6</t>
    <phoneticPr fontId="1"/>
  </si>
  <si>
    <t>_1_2</t>
    <phoneticPr fontId="1"/>
  </si>
  <si>
    <t>_1</t>
    <phoneticPr fontId="1"/>
  </si>
  <si>
    <t>_1_2_3_4_5</t>
    <phoneticPr fontId="1"/>
  </si>
  <si>
    <t>_1</t>
    <phoneticPr fontId="1"/>
  </si>
  <si>
    <t>_2</t>
    <phoneticPr fontId="1"/>
  </si>
  <si>
    <t>_2</t>
    <phoneticPr fontId="1"/>
  </si>
  <si>
    <t>_3</t>
    <phoneticPr fontId="1"/>
  </si>
  <si>
    <t>_5_6_7</t>
    <phoneticPr fontId="1"/>
  </si>
  <si>
    <t>_1_4_8</t>
    <phoneticPr fontId="1"/>
  </si>
  <si>
    <t>_1_3_7</t>
    <phoneticPr fontId="1"/>
  </si>
  <si>
    <t>_3_6_9</t>
    <phoneticPr fontId="1"/>
  </si>
  <si>
    <t>_3_4_6_7</t>
    <phoneticPr fontId="1"/>
  </si>
  <si>
    <t>_4</t>
    <phoneticPr fontId="1"/>
  </si>
  <si>
    <t>_1_3</t>
    <phoneticPr fontId="1"/>
  </si>
  <si>
    <t>_1_4</t>
    <phoneticPr fontId="1"/>
  </si>
  <si>
    <t>_1_3_4</t>
    <phoneticPr fontId="1"/>
  </si>
  <si>
    <t>_2_16</t>
    <phoneticPr fontId="1"/>
  </si>
  <si>
    <t>_9_10</t>
    <phoneticPr fontId="1"/>
  </si>
  <si>
    <t>_1_2_4_9</t>
    <phoneticPr fontId="1"/>
  </si>
  <si>
    <t>_1_4_6_10</t>
    <phoneticPr fontId="1"/>
  </si>
  <si>
    <t>_1_3_6_9_14</t>
    <phoneticPr fontId="1"/>
  </si>
  <si>
    <t>_1_2_10_11</t>
    <phoneticPr fontId="1"/>
  </si>
  <si>
    <t>_1_2_11</t>
    <phoneticPr fontId="1"/>
  </si>
  <si>
    <t>_1_2_3_4_6_9_10_11</t>
    <phoneticPr fontId="1"/>
  </si>
  <si>
    <t>_1_2_3_4_5_9</t>
    <phoneticPr fontId="1"/>
  </si>
  <si>
    <t>_1_10</t>
    <phoneticPr fontId="1"/>
  </si>
  <si>
    <t>_1_2_9</t>
    <phoneticPr fontId="1"/>
  </si>
  <si>
    <t>No.81</t>
  </si>
  <si>
    <t>_0</t>
  </si>
  <si>
    <t>_1_2_3</t>
  </si>
  <si>
    <t>_1_15</t>
  </si>
  <si>
    <t>_1_3</t>
  </si>
  <si>
    <t>_1_3_15</t>
  </si>
  <si>
    <t>_1_3_5</t>
  </si>
  <si>
    <t>_1_3_4</t>
  </si>
  <si>
    <t>_15</t>
  </si>
  <si>
    <t>10,14</t>
  </si>
  <si>
    <t>7,10</t>
  </si>
  <si>
    <t>8,10,13,14,18</t>
  </si>
  <si>
    <t>5,7,9,13,16</t>
  </si>
  <si>
    <t>2,3,10</t>
  </si>
  <si>
    <t>1,13</t>
  </si>
  <si>
    <t>1,6,11,15,16,17</t>
  </si>
  <si>
    <t>6,14</t>
  </si>
  <si>
    <t>13,15</t>
  </si>
  <si>
    <t>5,13</t>
  </si>
  <si>
    <t>1,2,6,7,10</t>
  </si>
  <si>
    <t>3,13,15</t>
  </si>
  <si>
    <t>2,10,13</t>
  </si>
  <si>
    <t>6,15</t>
  </si>
  <si>
    <t>1,9</t>
  </si>
  <si>
    <t>3,11,13</t>
  </si>
  <si>
    <t>2,19</t>
  </si>
  <si>
    <t>9,13,15</t>
  </si>
  <si>
    <t>3,9</t>
  </si>
  <si>
    <t>2,8,15,16</t>
  </si>
  <si>
    <t>11,13</t>
  </si>
  <si>
    <t>3,13</t>
  </si>
  <si>
    <t>2,3,13</t>
  </si>
  <si>
    <t>2,15</t>
  </si>
  <si>
    <t>7,8,11,13</t>
  </si>
  <si>
    <t>4,9,13</t>
  </si>
  <si>
    <t>1,3,13,14</t>
  </si>
  <si>
    <t>2,11,13,15,16</t>
  </si>
  <si>
    <t>9,14</t>
  </si>
  <si>
    <t>3,7</t>
  </si>
  <si>
    <t>1,3,10,13,15,19</t>
  </si>
  <si>
    <t>1,3,13,15</t>
  </si>
  <si>
    <t>3,4</t>
  </si>
  <si>
    <t>1,6,9,10</t>
  </si>
  <si>
    <t>3,9,12,13</t>
  </si>
  <si>
    <t>1,14</t>
  </si>
  <si>
    <t>3,9,13</t>
  </si>
  <si>
    <t>5,6</t>
  </si>
  <si>
    <t>10,13,15</t>
  </si>
  <si>
    <t>1,3</t>
  </si>
  <si>
    <t>2,4</t>
  </si>
  <si>
    <t>1,2,3</t>
  </si>
  <si>
    <t>1,4</t>
  </si>
  <si>
    <t>1,2,3,4</t>
  </si>
  <si>
    <t>1,2,4</t>
  </si>
  <si>
    <t>1,3,4</t>
  </si>
  <si>
    <t>2,5</t>
  </si>
  <si>
    <t>1,2</t>
  </si>
  <si>
    <t>2,3</t>
  </si>
  <si>
    <t>2,4,5</t>
  </si>
  <si>
    <t>1,2,6</t>
  </si>
  <si>
    <t>1,6</t>
  </si>
  <si>
    <t>1,4,5,6</t>
  </si>
  <si>
    <t>1,4,5</t>
  </si>
  <si>
    <t>1,2,4,5</t>
  </si>
  <si>
    <t>4,5</t>
  </si>
  <si>
    <t>1,2,5</t>
  </si>
  <si>
    <t>1,5</t>
  </si>
  <si>
    <t>5,7,8</t>
  </si>
  <si>
    <t>1,3,4,5,6,7,8</t>
  </si>
  <si>
    <t>3,5</t>
  </si>
  <si>
    <t>2,6,7</t>
  </si>
  <si>
    <t>3,7,9</t>
  </si>
  <si>
    <t>3,5,8</t>
  </si>
  <si>
    <t>6,7</t>
  </si>
  <si>
    <t>2,6,7,9</t>
  </si>
  <si>
    <t>1,3,4,5,7</t>
  </si>
  <si>
    <t>4,6,7</t>
  </si>
  <si>
    <t>7,9</t>
  </si>
  <si>
    <t>2,3,4</t>
  </si>
  <si>
    <t>7,8</t>
  </si>
  <si>
    <t>1,7</t>
  </si>
  <si>
    <t>3,7,8</t>
  </si>
  <si>
    <t>2,6</t>
  </si>
  <si>
    <t>1,3,7</t>
  </si>
  <si>
    <t>4,6</t>
  </si>
  <si>
    <t>5,6,7,8</t>
  </si>
  <si>
    <t>1,4,7</t>
  </si>
  <si>
    <t>1,4,6</t>
  </si>
  <si>
    <t>4,7</t>
  </si>
  <si>
    <t>4,6,7,8</t>
  </si>
  <si>
    <t>3,5,7</t>
  </si>
  <si>
    <t>1,2,4,6</t>
  </si>
  <si>
    <t>1,6,7</t>
  </si>
  <si>
    <t>1,2,3,5</t>
  </si>
  <si>
    <t>1,4,6,7</t>
  </si>
  <si>
    <t>1,8</t>
  </si>
  <si>
    <t>8,11,15</t>
  </si>
  <si>
    <t>1,3,9</t>
  </si>
  <si>
    <t>1,2,3,4,5,6,7,8,9,10,13,14,15</t>
  </si>
  <si>
    <t>1,6,7,15</t>
  </si>
  <si>
    <t>1,2,3,5,6,8,9,10,11,12,13,15</t>
  </si>
  <si>
    <t>1,2,3,4,5,6,7,8,9,10</t>
  </si>
  <si>
    <t>1,3,5,10,11,15</t>
  </si>
  <si>
    <t>1,2,4,15</t>
  </si>
  <si>
    <t>2,4,16</t>
  </si>
  <si>
    <t>3,4,6</t>
  </si>
  <si>
    <t>1,3,8,15</t>
  </si>
  <si>
    <t>1,10,15</t>
  </si>
  <si>
    <t>10,15</t>
  </si>
  <si>
    <t>1,2,9,10</t>
  </si>
  <si>
    <t>1,2,4,6,15</t>
  </si>
  <si>
    <t>1,2,3,15</t>
  </si>
  <si>
    <t>1,2,6,7,8</t>
  </si>
  <si>
    <t>2,5,6,8,11</t>
  </si>
  <si>
    <t>1,2,4,5,9</t>
  </si>
  <si>
    <t>1,3,5</t>
  </si>
  <si>
    <t>1,5,6,8</t>
  </si>
  <si>
    <t>1,2,3,4,5,6,7,8,10,11</t>
  </si>
  <si>
    <t>1,3,7,8</t>
  </si>
  <si>
    <t>1,3,4,15</t>
  </si>
  <si>
    <t>3,6,9,10,15</t>
  </si>
  <si>
    <t>1,3,10,11</t>
  </si>
  <si>
    <t>1,2,4,6,7,8,9,10,15</t>
  </si>
  <si>
    <t>1,10</t>
  </si>
  <si>
    <t>1,6,15</t>
  </si>
  <si>
    <t>1,3,15</t>
  </si>
  <si>
    <t>1,2,9</t>
  </si>
  <si>
    <t>1,15</t>
  </si>
  <si>
    <t>2,6,9</t>
  </si>
  <si>
    <t>1,3,10,11,15</t>
  </si>
  <si>
    <t>1,3,10</t>
  </si>
  <si>
    <t>1,3,5,9</t>
  </si>
  <si>
    <t>1,2,4,5,6</t>
  </si>
  <si>
    <t>1,2,6,15</t>
  </si>
  <si>
    <t>1,7,14</t>
  </si>
  <si>
    <t>1,2,3,4,6,7,8,9,10,11</t>
  </si>
  <si>
    <t>1,3,4,7,9,11</t>
  </si>
  <si>
    <t>3,6,7,10,11</t>
  </si>
  <si>
    <t>1,2,15</t>
  </si>
  <si>
    <t>1,3,4,10,14</t>
  </si>
  <si>
    <t>3,16</t>
  </si>
  <si>
    <t>1,2,3,4,5</t>
  </si>
  <si>
    <t>2,10</t>
  </si>
  <si>
    <t>1,7,8</t>
  </si>
  <si>
    <t>1,2,5,6,7,8,10,11,12</t>
  </si>
  <si>
    <t>3,6,10</t>
  </si>
  <si>
    <t>2,6,7,8,12,13,16</t>
  </si>
  <si>
    <t>1,2,6,7,8,11,12</t>
  </si>
  <si>
    <t>2,14,15,19</t>
  </si>
  <si>
    <t>6,13</t>
  </si>
  <si>
    <t>2,7,8,11,15,16,17,19</t>
  </si>
  <si>
    <t>2,3,9</t>
  </si>
  <si>
    <t>6,13,15,19</t>
  </si>
  <si>
    <t>2,3,6,7,8,11,13,17</t>
  </si>
  <si>
    <t>1,2,11</t>
  </si>
  <si>
    <t>5,14</t>
  </si>
  <si>
    <t>1,3,6,13,14</t>
  </si>
  <si>
    <t>9,10</t>
  </si>
  <si>
    <t>3,11,12</t>
  </si>
  <si>
    <t>1,5,15</t>
  </si>
  <si>
    <t>2,11,13,15</t>
  </si>
  <si>
    <t>9,15</t>
  </si>
  <si>
    <t>9,15,16</t>
  </si>
  <si>
    <t>7,8,11</t>
  </si>
  <si>
    <t>7,13</t>
  </si>
  <si>
    <t>9,13</t>
  </si>
  <si>
    <t>6,9,13,15</t>
  </si>
  <si>
    <t>5,9,13,14</t>
  </si>
  <si>
    <t>1,6,9,11,13</t>
  </si>
  <si>
    <t>6,7,13</t>
  </si>
  <si>
    <t>10,13,19</t>
  </si>
  <si>
    <t>3,15</t>
  </si>
  <si>
    <t>7,9,13</t>
  </si>
  <si>
    <t>2,6,15</t>
  </si>
  <si>
    <t>4,10,13</t>
  </si>
  <si>
    <t>12,13,14</t>
  </si>
  <si>
    <t>1,2,3,6,7,8</t>
  </si>
  <si>
    <t>1,2,3,9</t>
  </si>
  <si>
    <t>11,13,15</t>
  </si>
  <si>
    <t>3,9,15</t>
  </si>
  <si>
    <t>13,19</t>
  </si>
  <si>
    <t>1,2,5,6,11,13,15</t>
  </si>
  <si>
    <t>2,3,5</t>
  </si>
  <si>
    <t>2,4,7</t>
  </si>
  <si>
    <t>2,4,6</t>
  </si>
  <si>
    <t>3,5,6</t>
  </si>
  <si>
    <t>5,6,7</t>
  </si>
  <si>
    <t>2,9</t>
  </si>
  <si>
    <t>5,7</t>
  </si>
  <si>
    <t>2,4,6,8</t>
  </si>
  <si>
    <t>3,6</t>
  </si>
  <si>
    <t>1,3,6</t>
  </si>
  <si>
    <t>3,8</t>
  </si>
  <si>
    <t>3,4,5</t>
  </si>
  <si>
    <t>1,6,8</t>
  </si>
  <si>
    <t>4,5,7</t>
  </si>
  <si>
    <t>2,3,7</t>
  </si>
  <si>
    <t>4,8</t>
  </si>
  <si>
    <t>1,3,5,7</t>
  </si>
  <si>
    <t>6,7,8</t>
  </si>
  <si>
    <t>1,2,3,4,7,8</t>
  </si>
  <si>
    <t>1,2,3.4</t>
  </si>
  <si>
    <t>1,2,3,4</t>
    <phoneticPr fontId="1"/>
  </si>
  <si>
    <t>3,6,14,15</t>
  </si>
  <si>
    <t>2,8,15</t>
  </si>
  <si>
    <t>1,3,6,7,11,12,13,14,15</t>
  </si>
  <si>
    <t>3,5,6,7,8,9,10,11,12,13,14</t>
  </si>
  <si>
    <t>1,2,3,6,10,15</t>
  </si>
  <si>
    <t>1,2,3,4,5,6,7,8,9,10,11,16</t>
  </si>
  <si>
    <t>1,3,5,6,10</t>
  </si>
  <si>
    <t>1,2,11,15</t>
  </si>
  <si>
    <t>1,8,15</t>
  </si>
  <si>
    <t>1,2,6,7,8,9,14</t>
  </si>
  <si>
    <t>1,2,4,8</t>
  </si>
  <si>
    <t>3,5,6,9,11</t>
  </si>
  <si>
    <t>1,2,3,4,9,15</t>
  </si>
  <si>
    <t>1,2,3,4,9</t>
  </si>
  <si>
    <t>1,3,9,15</t>
  </si>
  <si>
    <t>1,2,3,6,10</t>
  </si>
  <si>
    <t>9,10,14</t>
  </si>
  <si>
    <t>1,2,3,6,8</t>
  </si>
  <si>
    <t>1,2,3,10</t>
  </si>
  <si>
    <t>1,3,4,10,15</t>
  </si>
  <si>
    <t>1,9,15</t>
  </si>
  <si>
    <t>1,3,6,9,10,13</t>
  </si>
  <si>
    <t>2,4,5,6,8,9</t>
  </si>
  <si>
    <t>1,4,15</t>
  </si>
  <si>
    <t>3,14</t>
  </si>
  <si>
    <t>2,9,11</t>
  </si>
  <si>
    <t>1,2,3,4,8</t>
  </si>
  <si>
    <t>1,2,8</t>
  </si>
  <si>
    <t>2,4,5,6</t>
  </si>
  <si>
    <t>1,3,10,15</t>
  </si>
  <si>
    <t>1,4,9</t>
  </si>
  <si>
    <t>3,6,10,15</t>
  </si>
  <si>
    <t>1,2,3,11</t>
  </si>
  <si>
    <t>3,6,15</t>
  </si>
  <si>
    <t>1,9,10</t>
  </si>
  <si>
    <t>1,2,7,11</t>
  </si>
  <si>
    <t>1,4,6,8</t>
  </si>
  <si>
    <t>1,2,3,4,5,6,7,8,10,11,13,15</t>
  </si>
  <si>
    <t>1,2,4,6,10,11,15</t>
  </si>
  <si>
    <t>1,2,3,4,6,9,10,15</t>
  </si>
  <si>
    <t>1,4,5,8</t>
  </si>
  <si>
    <t>1,2,5,7</t>
  </si>
  <si>
    <t>1,2,3,9,15,16</t>
  </si>
  <si>
    <t>_2_6_9_13</t>
  </si>
  <si>
    <t>_7_14_15</t>
  </si>
  <si>
    <t>_1_2_3_6_7_9_13_15_16</t>
  </si>
  <si>
    <t>_7_13</t>
  </si>
  <si>
    <t>_2_3_9_13</t>
  </si>
  <si>
    <t>_1_13</t>
  </si>
  <si>
    <t>_9_13</t>
  </si>
  <si>
    <t>_3_4</t>
  </si>
  <si>
    <t>_1_2_4_6</t>
  </si>
  <si>
    <t>_4_5</t>
  </si>
  <si>
    <t>_1_2_5</t>
  </si>
  <si>
    <t>_1_4</t>
  </si>
  <si>
    <t>_5_7</t>
  </si>
  <si>
    <t>_3_5_6_7</t>
  </si>
  <si>
    <t>_1_7_8</t>
  </si>
  <si>
    <t>_3_4_5</t>
  </si>
  <si>
    <t>_4_6</t>
  </si>
  <si>
    <t>_7_8</t>
  </si>
  <si>
    <t>_7</t>
  </si>
  <si>
    <t>_3_5_8</t>
  </si>
  <si>
    <t>_2_7_8</t>
  </si>
  <si>
    <t>_1_5_8</t>
  </si>
  <si>
    <t>_1_5</t>
  </si>
  <si>
    <t>_1_2_3_15</t>
  </si>
  <si>
    <t>_1_2_6_7_15</t>
  </si>
  <si>
    <t>_2_4_5_8_9</t>
  </si>
  <si>
    <t>_1_2_3_10_11_15</t>
  </si>
  <si>
    <t>_9</t>
  </si>
  <si>
    <t>_1_3_9</t>
  </si>
  <si>
    <t>_1_3_4_15</t>
  </si>
  <si>
    <t>_1_2_3_9</t>
  </si>
  <si>
    <t>_1_4_10_11_14</t>
  </si>
  <si>
    <t>_1_2_3_8</t>
  </si>
  <si>
    <t>_6_13</t>
  </si>
  <si>
    <t>_6_9</t>
  </si>
  <si>
    <t>_8_14</t>
  </si>
  <si>
    <t>_3_7_9_12</t>
  </si>
  <si>
    <t>_11_14</t>
  </si>
  <si>
    <t>_7_9_15</t>
  </si>
  <si>
    <t>_6_14</t>
  </si>
  <si>
    <t>_13_19</t>
  </si>
  <si>
    <t>_5_4</t>
  </si>
  <si>
    <t>_1_4_5</t>
  </si>
  <si>
    <t>_3_4_6_7_8</t>
  </si>
  <si>
    <t>_1_3_6_7</t>
  </si>
  <si>
    <t>_1_7</t>
  </si>
  <si>
    <t>_1_6_8</t>
  </si>
  <si>
    <t>_1_4_6</t>
  </si>
  <si>
    <t>_4_8</t>
  </si>
  <si>
    <t>_1_4_9</t>
  </si>
  <si>
    <t>_6_7</t>
  </si>
  <si>
    <t>_1_2_3_4</t>
  </si>
  <si>
    <t>_1_2_4</t>
  </si>
  <si>
    <t>_1_7_12</t>
  </si>
  <si>
    <t>_1_9_11_15</t>
  </si>
  <si>
    <t>_1_2_4_6_8_9</t>
  </si>
  <si>
    <t>_1_11</t>
  </si>
  <si>
    <t>_1_3_10</t>
  </si>
  <si>
    <t>_9_15</t>
  </si>
  <si>
    <t>1,2,4,7</t>
    <phoneticPr fontId="1"/>
  </si>
  <si>
    <t>1,4</t>
    <phoneticPr fontId="1"/>
  </si>
  <si>
    <t>1,2,8</t>
    <phoneticPr fontId="1"/>
  </si>
  <si>
    <t>5,8</t>
    <phoneticPr fontId="1"/>
  </si>
  <si>
    <t>1,2</t>
    <phoneticPr fontId="1"/>
  </si>
  <si>
    <t>1,3,8,13</t>
    <phoneticPr fontId="1"/>
  </si>
  <si>
    <t>1,2,4</t>
    <phoneticPr fontId="1"/>
  </si>
  <si>
    <t>1,2</t>
    <phoneticPr fontId="1"/>
  </si>
  <si>
    <t>3,9</t>
    <phoneticPr fontId="1"/>
  </si>
  <si>
    <t>1,7</t>
    <phoneticPr fontId="1"/>
  </si>
  <si>
    <t>1,3,6,16</t>
    <phoneticPr fontId="1"/>
  </si>
  <si>
    <t>1,2,3,6,7,8,13,15,16</t>
    <phoneticPr fontId="1"/>
  </si>
  <si>
    <t>1,3</t>
    <phoneticPr fontId="1"/>
  </si>
  <si>
    <t>1,3</t>
    <phoneticPr fontId="1"/>
  </si>
  <si>
    <t>13,14</t>
    <phoneticPr fontId="1"/>
  </si>
  <si>
    <t>1,2,4</t>
    <phoneticPr fontId="1"/>
  </si>
  <si>
    <t>1,2,4</t>
    <phoneticPr fontId="1"/>
  </si>
  <si>
    <t>1,3,10,15</t>
    <phoneticPr fontId="1"/>
  </si>
  <si>
    <t>6,13</t>
    <phoneticPr fontId="1"/>
  </si>
  <si>
    <t>2,4</t>
    <phoneticPr fontId="1"/>
  </si>
  <si>
    <t>1,3,10</t>
    <phoneticPr fontId="1"/>
  </si>
  <si>
    <t>1,4,5</t>
    <phoneticPr fontId="1"/>
  </si>
  <si>
    <t>1,3</t>
    <phoneticPr fontId="1"/>
  </si>
  <si>
    <t>1,8</t>
    <phoneticPr fontId="1"/>
  </si>
  <si>
    <t>1,2,3</t>
    <phoneticPr fontId="1"/>
  </si>
  <si>
    <t>5,6,7,9,13,17</t>
    <phoneticPr fontId="1"/>
  </si>
  <si>
    <t>1,2</t>
    <phoneticPr fontId="1"/>
  </si>
  <si>
    <t>1,3,4,5,6,11</t>
    <phoneticPr fontId="1"/>
  </si>
  <si>
    <t>1,2,6</t>
    <phoneticPr fontId="1"/>
  </si>
  <si>
    <t>1,2,7,9</t>
    <phoneticPr fontId="1"/>
  </si>
  <si>
    <t>1,2,9,15</t>
    <phoneticPr fontId="1"/>
  </si>
  <si>
    <t>1,2</t>
    <phoneticPr fontId="1"/>
  </si>
  <si>
    <t>1,4,11</t>
    <phoneticPr fontId="1"/>
  </si>
  <si>
    <t>1,5</t>
    <phoneticPr fontId="1"/>
  </si>
  <si>
    <t>5,9</t>
    <phoneticPr fontId="1"/>
  </si>
  <si>
    <t>6,7,8</t>
    <phoneticPr fontId="1"/>
  </si>
  <si>
    <t>小　　　計</t>
    <rPh sb="0" eb="1">
      <t>ショウ</t>
    </rPh>
    <rPh sb="4" eb="5">
      <t>ケイ</t>
    </rPh>
    <phoneticPr fontId="1"/>
  </si>
  <si>
    <t>合　計</t>
    <rPh sb="0" eb="1">
      <t>ゴウ</t>
    </rPh>
    <rPh sb="2" eb="3">
      <t>ケイ</t>
    </rPh>
    <phoneticPr fontId="1"/>
  </si>
  <si>
    <t>小　　　　計</t>
    <rPh sb="0" eb="1">
      <t>ショウ</t>
    </rPh>
    <rPh sb="5" eb="6">
      <t>ケイ</t>
    </rPh>
    <phoneticPr fontId="1"/>
  </si>
  <si>
    <t>7,13,15</t>
    <phoneticPr fontId="1"/>
  </si>
  <si>
    <t>1,3,15</t>
    <phoneticPr fontId="1"/>
  </si>
  <si>
    <t>1,2,7,8,11,13,15,16</t>
    <phoneticPr fontId="1"/>
  </si>
  <si>
    <t>1,4,6</t>
    <phoneticPr fontId="1"/>
  </si>
  <si>
    <t>3,5,7</t>
    <phoneticPr fontId="1"/>
  </si>
  <si>
    <t>1,2</t>
    <phoneticPr fontId="1"/>
  </si>
  <si>
    <t>1,2,3,4,9,10,11,15</t>
    <phoneticPr fontId="1"/>
  </si>
  <si>
    <t>3,7,8,9,16,18</t>
    <phoneticPr fontId="1"/>
  </si>
  <si>
    <t>1,4</t>
    <phoneticPr fontId="1"/>
  </si>
  <si>
    <t>3,7</t>
    <phoneticPr fontId="1"/>
  </si>
  <si>
    <t>1,2,3,13,15</t>
    <phoneticPr fontId="1"/>
  </si>
  <si>
    <t>2,9,12</t>
    <phoneticPr fontId="1"/>
  </si>
  <si>
    <t>2,8</t>
    <phoneticPr fontId="1"/>
  </si>
  <si>
    <t>3,4</t>
    <phoneticPr fontId="1"/>
  </si>
  <si>
    <t>1,6,9</t>
    <phoneticPr fontId="1"/>
  </si>
  <si>
    <t>1,3,15</t>
    <phoneticPr fontId="1"/>
  </si>
  <si>
    <t>1,3,5,13</t>
    <phoneticPr fontId="1"/>
  </si>
  <si>
    <t>1,2</t>
    <phoneticPr fontId="1"/>
  </si>
  <si>
    <t>1,3,7</t>
    <phoneticPr fontId="1"/>
  </si>
  <si>
    <t>1,2,14</t>
    <phoneticPr fontId="1"/>
  </si>
  <si>
    <t>2,4</t>
    <phoneticPr fontId="1"/>
  </si>
  <si>
    <t>1,2,4</t>
    <phoneticPr fontId="1"/>
  </si>
  <si>
    <t>4,5,8</t>
    <phoneticPr fontId="1"/>
  </si>
  <si>
    <t>1,3,11,15</t>
    <phoneticPr fontId="1"/>
  </si>
  <si>
    <t>1,4,6</t>
    <phoneticPr fontId="1"/>
  </si>
  <si>
    <t>5,9,16</t>
    <phoneticPr fontId="1"/>
  </si>
  <si>
    <t>1,4,7</t>
    <phoneticPr fontId="1"/>
  </si>
  <si>
    <t>2,3</t>
    <phoneticPr fontId="1"/>
  </si>
  <si>
    <t>11,13,14</t>
    <phoneticPr fontId="1"/>
  </si>
  <si>
    <t>1,4</t>
    <phoneticPr fontId="1"/>
  </si>
  <si>
    <t>1,3</t>
    <phoneticPr fontId="1"/>
  </si>
  <si>
    <t>1,9</t>
    <phoneticPr fontId="1"/>
  </si>
  <si>
    <t>7,9,11,13</t>
    <phoneticPr fontId="1"/>
  </si>
  <si>
    <t>1,4,5</t>
    <phoneticPr fontId="1"/>
  </si>
  <si>
    <t>1,3</t>
    <phoneticPr fontId="1"/>
  </si>
  <si>
    <t>2,3,9,10,15</t>
    <phoneticPr fontId="1"/>
  </si>
  <si>
    <t>3,13,15</t>
    <phoneticPr fontId="1"/>
  </si>
  <si>
    <t>4,6</t>
    <phoneticPr fontId="1"/>
  </si>
  <si>
    <t>6,8</t>
    <phoneticPr fontId="1"/>
  </si>
  <si>
    <t>4,15</t>
    <phoneticPr fontId="1"/>
  </si>
  <si>
    <t>3,6,13</t>
    <phoneticPr fontId="1"/>
  </si>
  <si>
    <t>2,4</t>
    <phoneticPr fontId="1"/>
  </si>
  <si>
    <t>1,2,4</t>
    <phoneticPr fontId="1"/>
  </si>
  <si>
    <t>3,4,6,7,8</t>
    <phoneticPr fontId="1"/>
  </si>
  <si>
    <t>1,2,4</t>
    <phoneticPr fontId="1"/>
  </si>
  <si>
    <t>1,2,3,13</t>
    <phoneticPr fontId="1"/>
  </si>
  <si>
    <t>11,13,14</t>
    <phoneticPr fontId="1"/>
  </si>
  <si>
    <t>1,2</t>
    <phoneticPr fontId="1"/>
  </si>
  <si>
    <t>1,3</t>
    <phoneticPr fontId="1"/>
  </si>
  <si>
    <t>5,7</t>
    <phoneticPr fontId="1"/>
  </si>
  <si>
    <t>2,9</t>
    <phoneticPr fontId="1"/>
  </si>
  <si>
    <t>2,6,13</t>
    <phoneticPr fontId="1"/>
  </si>
  <si>
    <t>1,4</t>
    <phoneticPr fontId="1"/>
  </si>
  <si>
    <t>6,7,8,13,16</t>
    <phoneticPr fontId="1"/>
  </si>
  <si>
    <t>2,5</t>
    <phoneticPr fontId="1"/>
  </si>
  <si>
    <t>1,2,5,6</t>
    <phoneticPr fontId="1"/>
  </si>
  <si>
    <t>1,3,4,15</t>
    <phoneticPr fontId="1"/>
  </si>
  <si>
    <t>1,15</t>
    <phoneticPr fontId="1"/>
  </si>
  <si>
    <t>2,4</t>
    <phoneticPr fontId="1"/>
  </si>
  <si>
    <t>4,6</t>
    <phoneticPr fontId="1"/>
  </si>
  <si>
    <t>1,16</t>
    <phoneticPr fontId="1"/>
  </si>
  <si>
    <t>1,6,9</t>
    <phoneticPr fontId="1"/>
  </si>
  <si>
    <t>2,4</t>
    <phoneticPr fontId="1"/>
  </si>
  <si>
    <t>1,4,5,6</t>
    <phoneticPr fontId="1"/>
  </si>
  <si>
    <t>1,3,9,10,11</t>
    <phoneticPr fontId="1"/>
  </si>
  <si>
    <t>4,13,14</t>
    <phoneticPr fontId="1"/>
  </si>
  <si>
    <t>5,7</t>
    <phoneticPr fontId="1"/>
  </si>
  <si>
    <t>1,4</t>
    <phoneticPr fontId="1"/>
  </si>
  <si>
    <t>2,6,8</t>
    <phoneticPr fontId="1"/>
  </si>
  <si>
    <t>1,13</t>
    <phoneticPr fontId="1"/>
  </si>
  <si>
    <t>1,3</t>
    <phoneticPr fontId="1"/>
  </si>
  <si>
    <t>1,2,6</t>
    <phoneticPr fontId="1"/>
  </si>
  <si>
    <t>1,8</t>
    <phoneticPr fontId="1"/>
  </si>
  <si>
    <t>1,2,7,10,13,15,16</t>
    <phoneticPr fontId="1"/>
  </si>
  <si>
    <t>3,4</t>
    <phoneticPr fontId="1"/>
  </si>
  <si>
    <t>1,3,15</t>
    <phoneticPr fontId="1"/>
  </si>
  <si>
    <t>2,4</t>
    <phoneticPr fontId="1"/>
  </si>
  <si>
    <t>1,2,5</t>
    <phoneticPr fontId="1"/>
  </si>
  <si>
    <t>4,6</t>
    <phoneticPr fontId="1"/>
  </si>
  <si>
    <t>4,5,8,9</t>
    <phoneticPr fontId="1"/>
  </si>
  <si>
    <t>1,3</t>
    <phoneticPr fontId="1"/>
  </si>
  <si>
    <t>1,2</t>
    <phoneticPr fontId="1"/>
  </si>
  <si>
    <t>1,4</t>
    <phoneticPr fontId="1"/>
  </si>
  <si>
    <t>5,9,15</t>
    <phoneticPr fontId="1"/>
  </si>
  <si>
    <t>No.487</t>
    <phoneticPr fontId="1"/>
  </si>
  <si>
    <t>7,9,13</t>
    <phoneticPr fontId="1"/>
  </si>
  <si>
    <t>1,3,15</t>
    <phoneticPr fontId="1"/>
  </si>
  <si>
    <t>1,9,10</t>
    <phoneticPr fontId="1"/>
  </si>
  <si>
    <t>6,10</t>
    <phoneticPr fontId="1"/>
  </si>
  <si>
    <t>1,3,4</t>
    <phoneticPr fontId="1"/>
  </si>
  <si>
    <t>4,6</t>
    <phoneticPr fontId="1"/>
  </si>
  <si>
    <t>3,5</t>
    <phoneticPr fontId="1"/>
  </si>
  <si>
    <t>1,2</t>
    <phoneticPr fontId="1"/>
  </si>
  <si>
    <t>1,2</t>
    <phoneticPr fontId="1"/>
  </si>
  <si>
    <t>1,3</t>
    <phoneticPr fontId="1"/>
  </si>
  <si>
    <t>1,3,8</t>
    <phoneticPr fontId="1"/>
  </si>
  <si>
    <t>1,7</t>
    <phoneticPr fontId="1"/>
  </si>
  <si>
    <t>1,4</t>
    <phoneticPr fontId="1"/>
  </si>
  <si>
    <t>1,4</t>
    <phoneticPr fontId="1"/>
  </si>
  <si>
    <t>1,5,6,8</t>
    <phoneticPr fontId="1"/>
  </si>
  <si>
    <t>3,13</t>
    <phoneticPr fontId="1"/>
  </si>
  <si>
    <t>5,6</t>
    <phoneticPr fontId="1"/>
  </si>
  <si>
    <t>13,14</t>
    <phoneticPr fontId="1"/>
  </si>
  <si>
    <t>2,3,4,5</t>
    <phoneticPr fontId="1"/>
  </si>
  <si>
    <t>1,3,4,5</t>
    <phoneticPr fontId="1"/>
  </si>
  <si>
    <t>11,13</t>
    <phoneticPr fontId="1"/>
  </si>
  <si>
    <t>1,2,4,9,15</t>
    <phoneticPr fontId="1"/>
  </si>
  <si>
    <t>4,5</t>
    <phoneticPr fontId="1"/>
  </si>
  <si>
    <t>6,9</t>
    <phoneticPr fontId="1"/>
  </si>
  <si>
    <t>1,8,10</t>
    <phoneticPr fontId="1"/>
  </si>
  <si>
    <t>3,6,9,13,15</t>
    <phoneticPr fontId="1"/>
  </si>
  <si>
    <t>1,3</t>
    <phoneticPr fontId="1"/>
  </si>
  <si>
    <t>2,3</t>
    <phoneticPr fontId="1"/>
  </si>
  <si>
    <t>1,2,3,4,5,6</t>
    <phoneticPr fontId="1"/>
  </si>
  <si>
    <t>5,6,7</t>
    <phoneticPr fontId="1"/>
  </si>
  <si>
    <t>1,2,3</t>
    <phoneticPr fontId="1"/>
  </si>
  <si>
    <t>7,8,10,11</t>
    <phoneticPr fontId="1"/>
  </si>
  <si>
    <t>9,13,14</t>
    <phoneticPr fontId="1"/>
  </si>
  <si>
    <t>2,4</t>
    <phoneticPr fontId="1"/>
  </si>
  <si>
    <t>1,2,8</t>
    <phoneticPr fontId="1"/>
  </si>
  <si>
    <t>7,8</t>
    <phoneticPr fontId="1"/>
  </si>
  <si>
    <t>1,4</t>
    <phoneticPr fontId="1"/>
  </si>
  <si>
    <t>4,6</t>
    <phoneticPr fontId="1"/>
  </si>
  <si>
    <t>4,13</t>
    <phoneticPr fontId="1"/>
  </si>
  <si>
    <t>1,4,5</t>
    <phoneticPr fontId="1"/>
  </si>
  <si>
    <t>1,3,8,15</t>
    <phoneticPr fontId="1"/>
  </si>
  <si>
    <t>3,11,12,14,15</t>
    <phoneticPr fontId="1"/>
  </si>
  <si>
    <t>3,4,6</t>
    <phoneticPr fontId="1"/>
  </si>
  <si>
    <t>2,3,5</t>
    <phoneticPr fontId="1"/>
  </si>
  <si>
    <t>1,2,4</t>
    <phoneticPr fontId="1"/>
  </si>
  <si>
    <t>2,5,6,8,9</t>
    <phoneticPr fontId="1"/>
  </si>
  <si>
    <t>6,9</t>
    <phoneticPr fontId="1"/>
  </si>
  <si>
    <t>1,5</t>
    <phoneticPr fontId="1"/>
  </si>
  <si>
    <t>3,8</t>
    <phoneticPr fontId="1"/>
  </si>
  <si>
    <t>6,7,13,15</t>
    <phoneticPr fontId="1"/>
  </si>
  <si>
    <t>1,4</t>
    <phoneticPr fontId="1"/>
  </si>
  <si>
    <t>3,5</t>
    <phoneticPr fontId="1"/>
  </si>
  <si>
    <t>1,2,3,6,10</t>
    <phoneticPr fontId="1"/>
  </si>
  <si>
    <t>3,9,13,14</t>
    <phoneticPr fontId="1"/>
  </si>
  <si>
    <t>1,2</t>
    <phoneticPr fontId="1"/>
  </si>
  <si>
    <t>3,5</t>
    <phoneticPr fontId="1"/>
  </si>
  <si>
    <t>1,4</t>
    <phoneticPr fontId="1"/>
  </si>
  <si>
    <t>1,2,5,6</t>
    <phoneticPr fontId="1"/>
  </si>
  <si>
    <t>3,13</t>
    <phoneticPr fontId="1"/>
  </si>
  <si>
    <t>3,7</t>
    <phoneticPr fontId="1"/>
  </si>
  <si>
    <t>2,7</t>
    <phoneticPr fontId="1"/>
  </si>
  <si>
    <t>1,3,10</t>
    <phoneticPr fontId="1"/>
  </si>
  <si>
    <t>3,4,13</t>
    <phoneticPr fontId="1"/>
  </si>
  <si>
    <t>1,4</t>
    <phoneticPr fontId="1"/>
  </si>
  <si>
    <t>1,4</t>
    <phoneticPr fontId="1"/>
  </si>
  <si>
    <t>3,7,15</t>
    <phoneticPr fontId="1"/>
  </si>
  <si>
    <t>1,2,3</t>
    <phoneticPr fontId="1"/>
  </si>
  <si>
    <t>2,4,6</t>
    <phoneticPr fontId="1"/>
  </si>
  <si>
    <t>1,3,4,10,15</t>
    <phoneticPr fontId="1"/>
  </si>
  <si>
    <t>1,2,3,6,8,9,10,15</t>
    <phoneticPr fontId="1"/>
  </si>
  <si>
    <t>1,2,4,8</t>
    <phoneticPr fontId="1"/>
  </si>
  <si>
    <t>1,2,3</t>
    <phoneticPr fontId="1"/>
  </si>
  <si>
    <t>13,14</t>
    <phoneticPr fontId="1"/>
  </si>
  <si>
    <t>1,3,4</t>
    <phoneticPr fontId="1"/>
  </si>
  <si>
    <t>1,4,6</t>
    <phoneticPr fontId="1"/>
  </si>
  <si>
    <t>1,2</t>
    <phoneticPr fontId="1"/>
  </si>
  <si>
    <t>2,10,13</t>
    <phoneticPr fontId="1"/>
  </si>
  <si>
    <t>1,4</t>
    <phoneticPr fontId="1"/>
  </si>
  <si>
    <t>1,5</t>
    <phoneticPr fontId="1"/>
  </si>
  <si>
    <t>3,7</t>
    <phoneticPr fontId="1"/>
  </si>
  <si>
    <t>1,11,15</t>
    <phoneticPr fontId="1"/>
  </si>
  <si>
    <t>1,3,6</t>
    <phoneticPr fontId="1"/>
  </si>
  <si>
    <t>3,5,7,8</t>
    <phoneticPr fontId="1"/>
  </si>
  <si>
    <t>1,2,15</t>
    <phoneticPr fontId="1"/>
  </si>
  <si>
    <t>3,6,14</t>
    <phoneticPr fontId="1"/>
  </si>
  <si>
    <t>2,4</t>
    <phoneticPr fontId="1"/>
  </si>
  <si>
    <t>1,2</t>
    <phoneticPr fontId="1"/>
  </si>
  <si>
    <t>3,4</t>
    <phoneticPr fontId="1"/>
  </si>
  <si>
    <t>1,4</t>
    <phoneticPr fontId="1"/>
  </si>
  <si>
    <t>1,2,4,10</t>
    <phoneticPr fontId="1"/>
  </si>
  <si>
    <t>13,19</t>
    <phoneticPr fontId="1"/>
  </si>
  <si>
    <t>2,4</t>
    <phoneticPr fontId="1"/>
  </si>
  <si>
    <t>1,4,5</t>
    <phoneticPr fontId="1"/>
  </si>
  <si>
    <t>1,7</t>
    <phoneticPr fontId="1"/>
  </si>
  <si>
    <t>6,8,9</t>
    <phoneticPr fontId="1"/>
  </si>
  <si>
    <t>6,14</t>
    <phoneticPr fontId="1"/>
  </si>
  <si>
    <t>1,2,4</t>
    <phoneticPr fontId="1"/>
  </si>
  <si>
    <t>2,3</t>
    <phoneticPr fontId="1"/>
  </si>
  <si>
    <t>2,4,6,8</t>
    <phoneticPr fontId="1"/>
  </si>
  <si>
    <t>1,2,6</t>
    <phoneticPr fontId="1"/>
  </si>
  <si>
    <t>1,3,15</t>
    <phoneticPr fontId="1"/>
  </si>
  <si>
    <t>1,6,9</t>
    <phoneticPr fontId="1"/>
  </si>
  <si>
    <t>2,3,4</t>
    <phoneticPr fontId="1"/>
  </si>
  <si>
    <t>1,7</t>
    <phoneticPr fontId="1"/>
  </si>
  <si>
    <t>1,2,4</t>
    <phoneticPr fontId="1"/>
  </si>
  <si>
    <t>1,4</t>
    <phoneticPr fontId="1"/>
  </si>
  <si>
    <t>1,2,5</t>
    <phoneticPr fontId="1"/>
  </si>
  <si>
    <t>11,14</t>
    <phoneticPr fontId="1"/>
  </si>
  <si>
    <t>2,3</t>
    <phoneticPr fontId="1"/>
  </si>
  <si>
    <t>⑥の記述意見</t>
    <rPh sb="2" eb="4">
      <t>キジュツ</t>
    </rPh>
    <rPh sb="4" eb="6">
      <t>イケン</t>
    </rPh>
    <phoneticPr fontId="1"/>
  </si>
  <si>
    <t>語学勉強</t>
    <rPh sb="0" eb="2">
      <t>ゴガク</t>
    </rPh>
    <rPh sb="2" eb="4">
      <t>ベンキョウ</t>
    </rPh>
    <phoneticPr fontId="1"/>
  </si>
  <si>
    <t>教育</t>
    <rPh sb="0" eb="2">
      <t>キョウイク</t>
    </rPh>
    <phoneticPr fontId="1"/>
  </si>
  <si>
    <t>ボディケア（アロマ）</t>
    <phoneticPr fontId="1"/>
  </si>
  <si>
    <t>語学</t>
    <rPh sb="0" eb="2">
      <t>ゴガク</t>
    </rPh>
    <phoneticPr fontId="1"/>
  </si>
  <si>
    <t>JET SKIのレース活動</t>
    <rPh sb="11" eb="13">
      <t>カツドウ</t>
    </rPh>
    <phoneticPr fontId="1"/>
  </si>
  <si>
    <t>農業</t>
    <rPh sb="0" eb="2">
      <t>ノウギョウ</t>
    </rPh>
    <phoneticPr fontId="1"/>
  </si>
  <si>
    <t>本格的、ヨガの修行、勉強</t>
    <rPh sb="0" eb="3">
      <t>ホンカクテキ</t>
    </rPh>
    <rPh sb="7" eb="9">
      <t>シュギョウ</t>
    </rPh>
    <rPh sb="10" eb="12">
      <t>ベンキョウ</t>
    </rPh>
    <phoneticPr fontId="1"/>
  </si>
  <si>
    <t>数学、英語、科学</t>
    <rPh sb="0" eb="2">
      <t>スウガク</t>
    </rPh>
    <rPh sb="3" eb="5">
      <t>エイゴ</t>
    </rPh>
    <rPh sb="6" eb="8">
      <t>カガク</t>
    </rPh>
    <phoneticPr fontId="1"/>
  </si>
  <si>
    <t>人形劇団で活動している</t>
    <rPh sb="0" eb="2">
      <t>ニンギョウ</t>
    </rPh>
    <rPh sb="2" eb="4">
      <t>ゲキダン</t>
    </rPh>
    <rPh sb="5" eb="7">
      <t>カツドウ</t>
    </rPh>
    <phoneticPr fontId="1"/>
  </si>
  <si>
    <t>航空技能証明の取得</t>
    <rPh sb="0" eb="2">
      <t>コウクウ</t>
    </rPh>
    <rPh sb="2" eb="4">
      <t>ギノウ</t>
    </rPh>
    <rPh sb="4" eb="6">
      <t>ショウメイ</t>
    </rPh>
    <rPh sb="7" eb="9">
      <t>シュトク</t>
    </rPh>
    <phoneticPr fontId="1"/>
  </si>
  <si>
    <t>書道</t>
    <rPh sb="0" eb="2">
      <t>ショドウ</t>
    </rPh>
    <phoneticPr fontId="1"/>
  </si>
  <si>
    <t>英会話</t>
    <rPh sb="0" eb="3">
      <t>エイカイワ</t>
    </rPh>
    <phoneticPr fontId="1"/>
  </si>
  <si>
    <t>⑲の記述意見</t>
    <rPh sb="2" eb="4">
      <t>キジュツ</t>
    </rPh>
    <rPh sb="4" eb="6">
      <t>イケン</t>
    </rPh>
    <phoneticPr fontId="1"/>
  </si>
  <si>
    <t>自分の勉強している分野をずっと勉強していくこと</t>
  </si>
  <si>
    <t>一生勉強していくこと</t>
  </si>
  <si>
    <t>自主的に学び続けること</t>
  </si>
  <si>
    <t>高齢者の趣味</t>
  </si>
  <si>
    <t>人が生涯にわたり学び続けていくこと。</t>
  </si>
  <si>
    <t>年代に縛られずに様々な世代が様々なジャンルの分野を学ぶこと</t>
  </si>
  <si>
    <t>一生かけて何かを学ぶこと</t>
  </si>
  <si>
    <t>一生勉強しなければならないという意味に感じる</t>
  </si>
  <si>
    <t>高れい者の為の学習</t>
  </si>
  <si>
    <t>これまでの人生、今後の人生の方で足りなかった部分、必要だと思う事を学び直したり、学ぶ事。</t>
  </si>
  <si>
    <t>人生の生涯についての学習</t>
  </si>
  <si>
    <t>人生の境涯を高める為に学ぶ</t>
  </si>
  <si>
    <t>努力しつづけること</t>
  </si>
  <si>
    <t>堅苦しく、古くさいイメージ（ゴメンなさい）</t>
  </si>
  <si>
    <t>いる？</t>
  </si>
  <si>
    <t>生きる＝学び</t>
  </si>
  <si>
    <t>くすのき塾</t>
    <rPh sb="4" eb="5">
      <t>ジュク</t>
    </rPh>
    <phoneticPr fontId="1"/>
  </si>
  <si>
    <t>新聞</t>
    <rPh sb="0" eb="2">
      <t>シンブン</t>
    </rPh>
    <phoneticPr fontId="1"/>
  </si>
  <si>
    <t>生涯学習自体が分からない</t>
    <rPh sb="0" eb="2">
      <t>ショウガイ</t>
    </rPh>
    <rPh sb="2" eb="4">
      <t>ガクシュウ</t>
    </rPh>
    <rPh sb="4" eb="6">
      <t>ジタイ</t>
    </rPh>
    <rPh sb="7" eb="8">
      <t>ワ</t>
    </rPh>
    <phoneticPr fontId="1"/>
  </si>
  <si>
    <t>図書館に足を運んで</t>
    <rPh sb="0" eb="3">
      <t>トショカン</t>
    </rPh>
    <rPh sb="4" eb="5">
      <t>アシ</t>
    </rPh>
    <rPh sb="6" eb="7">
      <t>ハコ</t>
    </rPh>
    <phoneticPr fontId="1"/>
  </si>
  <si>
    <t>体育指導員にさそわれました</t>
    <rPh sb="0" eb="2">
      <t>タイイク</t>
    </rPh>
    <rPh sb="2" eb="5">
      <t>シドウイン</t>
    </rPh>
    <phoneticPr fontId="1"/>
  </si>
  <si>
    <t>ヤフー等</t>
    <rPh sb="3" eb="4">
      <t>トウ</t>
    </rPh>
    <phoneticPr fontId="1"/>
  </si>
  <si>
    <t>動画や本</t>
    <rPh sb="0" eb="2">
      <t>ドウガ</t>
    </rPh>
    <rPh sb="3" eb="4">
      <t>ホン</t>
    </rPh>
    <phoneticPr fontId="1"/>
  </si>
  <si>
    <t>情報テレビ番組</t>
    <rPh sb="0" eb="2">
      <t>ジョウホウ</t>
    </rPh>
    <rPh sb="5" eb="7">
      <t>バングミ</t>
    </rPh>
    <phoneticPr fontId="1"/>
  </si>
  <si>
    <t>本・新聞</t>
    <rPh sb="0" eb="1">
      <t>ホン</t>
    </rPh>
    <rPh sb="2" eb="4">
      <t>シンブン</t>
    </rPh>
    <phoneticPr fontId="1"/>
  </si>
  <si>
    <t>入手することに留意していない、ので不明</t>
    <rPh sb="0" eb="2">
      <t>ニュウシュ</t>
    </rPh>
    <rPh sb="7" eb="9">
      <t>リュウイ</t>
    </rPh>
    <rPh sb="17" eb="19">
      <t>フメイ</t>
    </rPh>
    <phoneticPr fontId="1"/>
  </si>
  <si>
    <t>学校</t>
    <rPh sb="0" eb="2">
      <t>ガッコウ</t>
    </rPh>
    <phoneticPr fontId="1"/>
  </si>
  <si>
    <t>本</t>
    <rPh sb="0" eb="1">
      <t>ホン</t>
    </rPh>
    <phoneticPr fontId="1"/>
  </si>
  <si>
    <t>テレビにて</t>
    <phoneticPr fontId="1"/>
  </si>
  <si>
    <t>大学の授業</t>
    <rPh sb="0" eb="2">
      <t>ダイガク</t>
    </rPh>
    <rPh sb="3" eb="5">
      <t>ジュギョウ</t>
    </rPh>
    <phoneticPr fontId="1"/>
  </si>
  <si>
    <t>読書すること</t>
    <rPh sb="0" eb="2">
      <t>ドクショ</t>
    </rPh>
    <phoneticPr fontId="1"/>
  </si>
  <si>
    <t>なし　独学</t>
    <rPh sb="3" eb="5">
      <t>ドクガク</t>
    </rPh>
    <phoneticPr fontId="1"/>
  </si>
  <si>
    <t>⑤の記述意見</t>
    <rPh sb="2" eb="4">
      <t>キジュツ</t>
    </rPh>
    <rPh sb="4" eb="6">
      <t>イケン</t>
    </rPh>
    <phoneticPr fontId="1"/>
  </si>
  <si>
    <t>入手していない（していない、なにもしていない含む）×９</t>
    <rPh sb="0" eb="2">
      <t>ニュウシュ</t>
    </rPh>
    <rPh sb="22" eb="23">
      <t>フク</t>
    </rPh>
    <phoneticPr fontId="1"/>
  </si>
  <si>
    <t>自分でさがしました（自ら学びに行く含む）×２</t>
    <rPh sb="0" eb="2">
      <t>ジブン</t>
    </rPh>
    <rPh sb="10" eb="11">
      <t>ミズカ</t>
    </rPh>
    <rPh sb="12" eb="13">
      <t>マナ</t>
    </rPh>
    <rPh sb="15" eb="16">
      <t>イ</t>
    </rPh>
    <rPh sb="17" eb="18">
      <t>フク</t>
    </rPh>
    <phoneticPr fontId="1"/>
  </si>
  <si>
    <t>知らなかった（知らない含む）×４</t>
    <rPh sb="0" eb="1">
      <t>シ</t>
    </rPh>
    <rPh sb="7" eb="8">
      <t>シ</t>
    </rPh>
    <rPh sb="11" eb="12">
      <t>フク</t>
    </rPh>
    <phoneticPr fontId="1"/>
  </si>
  <si>
    <t>自分の人生を豊かにするために</t>
    <rPh sb="0" eb="2">
      <t>ジブン</t>
    </rPh>
    <rPh sb="3" eb="5">
      <t>ジンセイ</t>
    </rPh>
    <rPh sb="6" eb="7">
      <t>ユタ</t>
    </rPh>
    <phoneticPr fontId="1"/>
  </si>
  <si>
    <t>カラオケ</t>
    <phoneticPr fontId="1"/>
  </si>
  <si>
    <t>2年前の肺ガン手術後の体力回復が必要</t>
    <rPh sb="1" eb="3">
      <t>ネンマエ</t>
    </rPh>
    <rPh sb="4" eb="5">
      <t>ハイ</t>
    </rPh>
    <rPh sb="7" eb="9">
      <t>シュジュツ</t>
    </rPh>
    <rPh sb="9" eb="10">
      <t>ゴ</t>
    </rPh>
    <rPh sb="11" eb="13">
      <t>タイリョク</t>
    </rPh>
    <rPh sb="13" eb="15">
      <t>カイフク</t>
    </rPh>
    <rPh sb="16" eb="18">
      <t>ヒツヨウ</t>
    </rPh>
    <phoneticPr fontId="1"/>
  </si>
  <si>
    <t>自己進化の為</t>
    <rPh sb="0" eb="2">
      <t>ジコ</t>
    </rPh>
    <rPh sb="2" eb="4">
      <t>シンカ</t>
    </rPh>
    <rPh sb="5" eb="6">
      <t>タメ</t>
    </rPh>
    <phoneticPr fontId="1"/>
  </si>
  <si>
    <t>現在病気療養のため書けません</t>
    <rPh sb="0" eb="2">
      <t>ゲンザイ</t>
    </rPh>
    <rPh sb="2" eb="4">
      <t>ビョウキ</t>
    </rPh>
    <rPh sb="4" eb="6">
      <t>リョウヨウ</t>
    </rPh>
    <rPh sb="9" eb="10">
      <t>カ</t>
    </rPh>
    <phoneticPr fontId="1"/>
  </si>
  <si>
    <t>こどもに障害があるため</t>
    <rPh sb="4" eb="6">
      <t>ショウガイ</t>
    </rPh>
    <phoneticPr fontId="1"/>
  </si>
  <si>
    <t>仕事で毎日追われます</t>
    <rPh sb="0" eb="2">
      <t>シゴト</t>
    </rPh>
    <rPh sb="3" eb="5">
      <t>マイニチ</t>
    </rPh>
    <rPh sb="5" eb="6">
      <t>オ</t>
    </rPh>
    <phoneticPr fontId="1"/>
  </si>
  <si>
    <t>人間力の向上のため</t>
    <rPh sb="0" eb="2">
      <t>ニンゲン</t>
    </rPh>
    <rPh sb="2" eb="3">
      <t>リョク</t>
    </rPh>
    <rPh sb="4" eb="6">
      <t>コウジョウ</t>
    </rPh>
    <phoneticPr fontId="1"/>
  </si>
  <si>
    <t>学んでいない（やっていない、していない、おこなっていない含む）×５</t>
    <rPh sb="0" eb="1">
      <t>マナ</t>
    </rPh>
    <rPh sb="28" eb="29">
      <t>フク</t>
    </rPh>
    <phoneticPr fontId="1"/>
  </si>
  <si>
    <t>⑦の記述意見</t>
    <rPh sb="2" eb="4">
      <t>キジュツ</t>
    </rPh>
    <rPh sb="4" eb="6">
      <t>イケン</t>
    </rPh>
    <phoneticPr fontId="1"/>
  </si>
  <si>
    <t>利用したことがない</t>
    <rPh sb="0" eb="2">
      <t>リヨウ</t>
    </rPh>
    <phoneticPr fontId="1"/>
  </si>
  <si>
    <t>健康　ボランティア</t>
    <rPh sb="0" eb="2">
      <t>ケンコウ</t>
    </rPh>
    <phoneticPr fontId="1"/>
  </si>
  <si>
    <t>春に急性心筋梗塞になり無理出来ないのです。</t>
    <rPh sb="0" eb="1">
      <t>ハル</t>
    </rPh>
    <rPh sb="2" eb="4">
      <t>キュウセイ</t>
    </rPh>
    <rPh sb="4" eb="6">
      <t>シンキン</t>
    </rPh>
    <rPh sb="6" eb="8">
      <t>コウソク</t>
    </rPh>
    <rPh sb="11" eb="13">
      <t>ムリ</t>
    </rPh>
    <rPh sb="13" eb="15">
      <t>デキ</t>
    </rPh>
    <phoneticPr fontId="1"/>
  </si>
  <si>
    <t>生活の質を向上させるため</t>
    <rPh sb="0" eb="2">
      <t>セイカツ</t>
    </rPh>
    <rPh sb="3" eb="4">
      <t>シツ</t>
    </rPh>
    <rPh sb="5" eb="7">
      <t>コウジョウ</t>
    </rPh>
    <phoneticPr fontId="1"/>
  </si>
  <si>
    <t>YouTubeやブログ、ＳＮＳなどで他人の発信することも視野に入れたいます。</t>
    <rPh sb="18" eb="20">
      <t>タニン</t>
    </rPh>
    <rPh sb="21" eb="23">
      <t>ハッシン</t>
    </rPh>
    <rPh sb="28" eb="30">
      <t>シヤ</t>
    </rPh>
    <rPh sb="31" eb="32">
      <t>イ</t>
    </rPh>
    <phoneticPr fontId="1"/>
  </si>
  <si>
    <t>次世代（未来）のため</t>
    <rPh sb="0" eb="3">
      <t>ジセダイ</t>
    </rPh>
    <rPh sb="4" eb="6">
      <t>ミライ</t>
    </rPh>
    <phoneticPr fontId="1"/>
  </si>
  <si>
    <t>人の為に生かしたい</t>
    <rPh sb="0" eb="1">
      <t>ヒト</t>
    </rPh>
    <rPh sb="2" eb="3">
      <t>タメ</t>
    </rPh>
    <rPh sb="4" eb="5">
      <t>イ</t>
    </rPh>
    <phoneticPr fontId="1"/>
  </si>
  <si>
    <t>思いは有りましたが通えないです。腰、背中の骨が変形し動きが悪く痛みがあり病院に通う現状です。</t>
    <rPh sb="0" eb="1">
      <t>オモ</t>
    </rPh>
    <rPh sb="3" eb="4">
      <t>ア</t>
    </rPh>
    <rPh sb="9" eb="10">
      <t>カヨ</t>
    </rPh>
    <rPh sb="16" eb="17">
      <t>コシ</t>
    </rPh>
    <rPh sb="18" eb="20">
      <t>セナカ</t>
    </rPh>
    <rPh sb="21" eb="22">
      <t>ホネ</t>
    </rPh>
    <rPh sb="23" eb="25">
      <t>ヘンケイ</t>
    </rPh>
    <rPh sb="26" eb="27">
      <t>ウゴ</t>
    </rPh>
    <rPh sb="29" eb="30">
      <t>ワル</t>
    </rPh>
    <rPh sb="31" eb="32">
      <t>イタ</t>
    </rPh>
    <rPh sb="36" eb="38">
      <t>ビョウイン</t>
    </rPh>
    <rPh sb="39" eb="40">
      <t>カヨ</t>
    </rPh>
    <rPh sb="41" eb="43">
      <t>ゲンジョウ</t>
    </rPh>
    <phoneticPr fontId="1"/>
  </si>
  <si>
    <t>地域で生活していく上で又、他の人との良い関係を保つために生かしていきたいと思います。</t>
    <rPh sb="0" eb="2">
      <t>チイキ</t>
    </rPh>
    <rPh sb="3" eb="5">
      <t>セイカツ</t>
    </rPh>
    <rPh sb="9" eb="10">
      <t>ウエ</t>
    </rPh>
    <rPh sb="11" eb="12">
      <t>マタ</t>
    </rPh>
    <rPh sb="13" eb="14">
      <t>ホカ</t>
    </rPh>
    <rPh sb="15" eb="16">
      <t>ヒト</t>
    </rPh>
    <rPh sb="18" eb="19">
      <t>ヨ</t>
    </rPh>
    <rPh sb="20" eb="22">
      <t>カンケイ</t>
    </rPh>
    <rPh sb="23" eb="24">
      <t>タモ</t>
    </rPh>
    <rPh sb="28" eb="29">
      <t>イ</t>
    </rPh>
    <rPh sb="37" eb="38">
      <t>オモ</t>
    </rPh>
    <phoneticPr fontId="1"/>
  </si>
  <si>
    <t>自宅（家の事でいっぱいです。</t>
    <rPh sb="0" eb="2">
      <t>ジタク</t>
    </rPh>
    <rPh sb="3" eb="4">
      <t>イエ</t>
    </rPh>
    <rPh sb="5" eb="6">
      <t>コト</t>
    </rPh>
    <phoneticPr fontId="1"/>
  </si>
  <si>
    <t>日々の生活で</t>
    <rPh sb="0" eb="2">
      <t>ヒビ</t>
    </rPh>
    <rPh sb="3" eb="5">
      <t>セイカツ</t>
    </rPh>
    <phoneticPr fontId="1"/>
  </si>
  <si>
    <t>オリンピック</t>
    <phoneticPr fontId="1"/>
  </si>
  <si>
    <t>豊かさ、文明国、地球の終わり</t>
    <rPh sb="0" eb="1">
      <t>ユタ</t>
    </rPh>
    <rPh sb="4" eb="6">
      <t>ブンメイ</t>
    </rPh>
    <rPh sb="6" eb="7">
      <t>コク</t>
    </rPh>
    <rPh sb="8" eb="10">
      <t>チキュウ</t>
    </rPh>
    <rPh sb="11" eb="12">
      <t>オ</t>
    </rPh>
    <phoneticPr fontId="1"/>
  </si>
  <si>
    <t>LGBT Qs</t>
    <phoneticPr fontId="1"/>
  </si>
  <si>
    <t>地球環境のついて</t>
    <rPh sb="0" eb="2">
      <t>チキュウ</t>
    </rPh>
    <rPh sb="2" eb="4">
      <t>カンキョウ</t>
    </rPh>
    <phoneticPr fontId="1"/>
  </si>
  <si>
    <t>⑥⑧⑨+科学全般</t>
    <rPh sb="4" eb="6">
      <t>カガク</t>
    </rPh>
    <rPh sb="6" eb="8">
      <t>ゼンパン</t>
    </rPh>
    <phoneticPr fontId="1"/>
  </si>
  <si>
    <t>村おこし</t>
    <rPh sb="0" eb="1">
      <t>ムラ</t>
    </rPh>
    <phoneticPr fontId="1"/>
  </si>
  <si>
    <t>⑯の記述意見</t>
    <rPh sb="2" eb="4">
      <t>キジュツ</t>
    </rPh>
    <rPh sb="4" eb="6">
      <t>イケン</t>
    </rPh>
    <phoneticPr fontId="1"/>
  </si>
  <si>
    <t>ヨガを週2回しています（ヨガを含む）×２</t>
    <rPh sb="3" eb="4">
      <t>シュウ</t>
    </rPh>
    <rPh sb="5" eb="6">
      <t>カイ</t>
    </rPh>
    <rPh sb="15" eb="16">
      <t>フク</t>
    </rPh>
    <phoneticPr fontId="1"/>
  </si>
  <si>
    <t>未記入×６</t>
    <rPh sb="0" eb="3">
      <t>ミキニュウ</t>
    </rPh>
    <phoneticPr fontId="1"/>
  </si>
  <si>
    <t>6,13</t>
    <phoneticPr fontId="1"/>
  </si>
  <si>
    <t>1,2,4</t>
    <phoneticPr fontId="1"/>
  </si>
  <si>
    <t>1,2,3</t>
    <phoneticPr fontId="1"/>
  </si>
  <si>
    <t>2,4,5,8</t>
    <phoneticPr fontId="1"/>
  </si>
  <si>
    <t>1,2,3,9,13</t>
    <phoneticPr fontId="1"/>
  </si>
  <si>
    <t>1,4</t>
    <phoneticPr fontId="1"/>
  </si>
  <si>
    <t>1,5,6,8,10</t>
    <phoneticPr fontId="1"/>
  </si>
  <si>
    <t>10,13,14</t>
    <phoneticPr fontId="1"/>
  </si>
  <si>
    <t>1,2</t>
    <phoneticPr fontId="1"/>
  </si>
  <si>
    <t>1,4</t>
    <phoneticPr fontId="1"/>
  </si>
  <si>
    <t>1,5,8</t>
    <phoneticPr fontId="1"/>
  </si>
  <si>
    <t>2,5</t>
    <phoneticPr fontId="1"/>
  </si>
  <si>
    <t>2,4</t>
    <phoneticPr fontId="1"/>
  </si>
  <si>
    <t>1,3</t>
    <phoneticPr fontId="1"/>
  </si>
  <si>
    <t>1,3,15</t>
    <phoneticPr fontId="1"/>
  </si>
  <si>
    <t>1,2</t>
    <phoneticPr fontId="1"/>
  </si>
  <si>
    <t>6,9</t>
    <phoneticPr fontId="1"/>
  </si>
  <si>
    <t>1,3,15</t>
    <phoneticPr fontId="1"/>
  </si>
  <si>
    <t>3,14</t>
    <phoneticPr fontId="1"/>
  </si>
  <si>
    <t>1,4</t>
    <phoneticPr fontId="1"/>
  </si>
  <si>
    <t>2,12</t>
    <phoneticPr fontId="1"/>
  </si>
  <si>
    <t>1,3,6,9,10,12,15</t>
    <phoneticPr fontId="1"/>
  </si>
  <si>
    <t>1,2,6,7,9,13,15</t>
    <phoneticPr fontId="1"/>
  </si>
  <si>
    <t>1,4</t>
    <phoneticPr fontId="1"/>
  </si>
  <si>
    <t>1,2,4</t>
    <phoneticPr fontId="1"/>
  </si>
  <si>
    <t>7,8</t>
    <phoneticPr fontId="1"/>
  </si>
  <si>
    <t>1,2</t>
    <phoneticPr fontId="1"/>
  </si>
  <si>
    <t>1,2,3,6,7,8,10,11</t>
    <phoneticPr fontId="1"/>
  </si>
  <si>
    <t>1,3,6</t>
    <phoneticPr fontId="1"/>
  </si>
  <si>
    <t>3,6</t>
    <phoneticPr fontId="1"/>
  </si>
  <si>
    <t>1,4,6,7,8</t>
    <phoneticPr fontId="1"/>
  </si>
  <si>
    <t>1,2</t>
    <phoneticPr fontId="1"/>
  </si>
  <si>
    <t>1,3</t>
    <phoneticPr fontId="1"/>
  </si>
  <si>
    <t>1,2,8</t>
    <phoneticPr fontId="1"/>
  </si>
  <si>
    <t>8,9</t>
    <phoneticPr fontId="1"/>
  </si>
  <si>
    <t>1,2,3,5</t>
    <phoneticPr fontId="1"/>
  </si>
  <si>
    <t>1,4,7</t>
    <phoneticPr fontId="1"/>
  </si>
  <si>
    <t>4,6,7,8,9,11</t>
    <phoneticPr fontId="1"/>
  </si>
  <si>
    <t>1,15</t>
    <phoneticPr fontId="1"/>
  </si>
  <si>
    <t>9,13</t>
    <phoneticPr fontId="1"/>
  </si>
  <si>
    <t>5,8</t>
    <phoneticPr fontId="1"/>
  </si>
  <si>
    <t>1,2,3,9,10</t>
    <phoneticPr fontId="1"/>
  </si>
  <si>
    <t>1,2,9</t>
    <phoneticPr fontId="1"/>
  </si>
  <si>
    <t>情報番組など・本</t>
    <rPh sb="0" eb="2">
      <t>ジョウホウ</t>
    </rPh>
    <rPh sb="2" eb="4">
      <t>バングミ</t>
    </rPh>
    <rPh sb="7" eb="8">
      <t>ホン</t>
    </rPh>
    <phoneticPr fontId="1"/>
  </si>
  <si>
    <t>施設</t>
    <rPh sb="0" eb="2">
      <t>シセツ</t>
    </rPh>
    <phoneticPr fontId="1"/>
  </si>
  <si>
    <t>未記入×8</t>
    <rPh sb="0" eb="3">
      <t>ミキニュウ</t>
    </rPh>
    <phoneticPr fontId="1"/>
  </si>
  <si>
    <t>未記入×２1</t>
    <rPh sb="0" eb="3">
      <t>ミキニュウ</t>
    </rPh>
    <phoneticPr fontId="1"/>
  </si>
  <si>
    <t>未記入×１4</t>
    <rPh sb="0" eb="3">
      <t>ミキニュウ</t>
    </rPh>
    <phoneticPr fontId="1"/>
  </si>
  <si>
    <t>3,5</t>
    <phoneticPr fontId="1"/>
  </si>
  <si>
    <t>1,3,4</t>
    <phoneticPr fontId="1"/>
  </si>
  <si>
    <t>1,3</t>
    <phoneticPr fontId="1"/>
  </si>
  <si>
    <t>コンピューター独学（パソコン含む）×２</t>
    <rPh sb="7" eb="9">
      <t>ドクガク</t>
    </rPh>
    <rPh sb="14" eb="15">
      <t>フク</t>
    </rPh>
    <phoneticPr fontId="1"/>
  </si>
  <si>
    <t>未記入×6</t>
    <rPh sb="0" eb="3">
      <t>ミキニュウ</t>
    </rPh>
    <phoneticPr fontId="1"/>
  </si>
  <si>
    <t>1,2,3</t>
    <phoneticPr fontId="1"/>
  </si>
  <si>
    <t>1,2</t>
    <phoneticPr fontId="1"/>
  </si>
  <si>
    <t>1,4,6</t>
    <phoneticPr fontId="1"/>
  </si>
  <si>
    <t>1,8,9</t>
    <phoneticPr fontId="1"/>
  </si>
  <si>
    <t>2,3</t>
    <phoneticPr fontId="1"/>
  </si>
  <si>
    <t>2,3,7,8,13,14,15</t>
    <phoneticPr fontId="1"/>
  </si>
  <si>
    <t>1,2,4</t>
    <phoneticPr fontId="1"/>
  </si>
  <si>
    <t>1,6</t>
    <phoneticPr fontId="1"/>
  </si>
  <si>
    <t>1,2,3,9,11,14,15</t>
    <phoneticPr fontId="1"/>
  </si>
  <si>
    <t>3,4</t>
    <phoneticPr fontId="1"/>
  </si>
  <si>
    <t>1,3</t>
    <phoneticPr fontId="1"/>
  </si>
  <si>
    <t>1,2,3,11</t>
    <phoneticPr fontId="1"/>
  </si>
  <si>
    <t>3,5,9,14,16</t>
    <phoneticPr fontId="1"/>
  </si>
  <si>
    <t>2,3,4</t>
    <phoneticPr fontId="1"/>
  </si>
  <si>
    <t>1,4</t>
    <phoneticPr fontId="1"/>
  </si>
  <si>
    <t>1,2,3,4,5,6,7,8,9,10,11,12,13,14,15</t>
    <phoneticPr fontId="1"/>
  </si>
  <si>
    <t>1,3,4</t>
    <phoneticPr fontId="1"/>
  </si>
  <si>
    <t>2,4</t>
    <phoneticPr fontId="1"/>
  </si>
  <si>
    <t>1,3</t>
    <phoneticPr fontId="1"/>
  </si>
  <si>
    <t>3,5,6,9</t>
    <phoneticPr fontId="1"/>
  </si>
  <si>
    <t>2,4</t>
    <phoneticPr fontId="1"/>
  </si>
  <si>
    <t>3,7,10,13</t>
    <phoneticPr fontId="1"/>
  </si>
  <si>
    <t>1,2,3,4</t>
    <phoneticPr fontId="1"/>
  </si>
  <si>
    <t>1,2,4,6</t>
    <phoneticPr fontId="1"/>
  </si>
  <si>
    <t>1,3,6,7,12,13</t>
    <phoneticPr fontId="1"/>
  </si>
  <si>
    <t>3,4,5,9,14,15,17</t>
    <phoneticPr fontId="1"/>
  </si>
  <si>
    <t>1,4</t>
    <phoneticPr fontId="1"/>
  </si>
  <si>
    <t>5,6,9,11,13,15,16</t>
    <phoneticPr fontId="1"/>
  </si>
  <si>
    <t>2,3,4</t>
    <phoneticPr fontId="1"/>
  </si>
  <si>
    <t>2,4</t>
    <phoneticPr fontId="1"/>
  </si>
  <si>
    <t>1,4,8</t>
    <phoneticPr fontId="1"/>
  </si>
  <si>
    <t>3,5,6,9,11,13,14,15,17</t>
    <phoneticPr fontId="1"/>
  </si>
  <si>
    <t>2,4</t>
    <phoneticPr fontId="1"/>
  </si>
  <si>
    <t>1,8,9</t>
    <phoneticPr fontId="1"/>
  </si>
  <si>
    <t>2,4,5,6</t>
    <phoneticPr fontId="1"/>
  </si>
  <si>
    <t>1,4,6</t>
    <phoneticPr fontId="1"/>
  </si>
  <si>
    <t>1,3,4</t>
    <phoneticPr fontId="1"/>
  </si>
  <si>
    <t>1,2</t>
    <phoneticPr fontId="1"/>
  </si>
  <si>
    <t>7,8</t>
    <phoneticPr fontId="1"/>
  </si>
  <si>
    <t>4,5</t>
    <phoneticPr fontId="1"/>
  </si>
  <si>
    <t>1,5,8</t>
    <phoneticPr fontId="1"/>
  </si>
  <si>
    <t>未記入</t>
    <rPh sb="0" eb="3">
      <t>ミキニュウ</t>
    </rPh>
    <phoneticPr fontId="1"/>
  </si>
  <si>
    <t>※意見が１７あるのは、単独回答の設問で複数回答があったため、無効処理しているため。</t>
    <rPh sb="1" eb="3">
      <t>イケン</t>
    </rPh>
    <rPh sb="11" eb="13">
      <t>タンドク</t>
    </rPh>
    <rPh sb="13" eb="15">
      <t>カイトウ</t>
    </rPh>
    <rPh sb="16" eb="18">
      <t>セツモン</t>
    </rPh>
    <rPh sb="19" eb="21">
      <t>フクスウ</t>
    </rPh>
    <rPh sb="21" eb="23">
      <t>カイトウ</t>
    </rPh>
    <rPh sb="30" eb="32">
      <t>ムコウ</t>
    </rPh>
    <rPh sb="32" eb="34">
      <t>ショリ</t>
    </rPh>
    <phoneticPr fontId="1"/>
  </si>
  <si>
    <t>日本語の学習</t>
    <rPh sb="0" eb="3">
      <t>ニホンゴ</t>
    </rPh>
    <rPh sb="4" eb="6">
      <t>ガクシュウ</t>
    </rPh>
    <phoneticPr fontId="1"/>
  </si>
  <si>
    <t>国際交流協会</t>
    <rPh sb="0" eb="2">
      <t>コクサイ</t>
    </rPh>
    <rPh sb="2" eb="4">
      <t>コウリュウ</t>
    </rPh>
    <rPh sb="4" eb="6">
      <t>キョウカイ</t>
    </rPh>
    <phoneticPr fontId="1"/>
  </si>
  <si>
    <t>将来的な副収入減になること</t>
    <rPh sb="0" eb="3">
      <t>ショウライテキ</t>
    </rPh>
    <rPh sb="4" eb="7">
      <t>フクシュウニュウ</t>
    </rPh>
    <rPh sb="7" eb="8">
      <t>ゲン</t>
    </rPh>
    <phoneticPr fontId="1"/>
  </si>
  <si>
    <t>余暇の時間を活用し、生きがいづくりや
楽しい人生をおくるためのもの</t>
    <rPh sb="0" eb="2">
      <t>ヨカ</t>
    </rPh>
    <rPh sb="3" eb="5">
      <t>ジカン</t>
    </rPh>
    <rPh sb="6" eb="8">
      <t>カツヨウ</t>
    </rPh>
    <rPh sb="10" eb="11">
      <t>イ</t>
    </rPh>
    <rPh sb="19" eb="20">
      <t>タノ</t>
    </rPh>
    <rPh sb="22" eb="24">
      <t>ジンセイ</t>
    </rPh>
    <phoneticPr fontId="1"/>
  </si>
  <si>
    <t>就職や起業、社会貢献など自分の活動
のために学ぶこと</t>
    <rPh sb="0" eb="2">
      <t>シュウショク</t>
    </rPh>
    <rPh sb="3" eb="5">
      <t>キギョウ</t>
    </rPh>
    <rPh sb="6" eb="8">
      <t>シャカイ</t>
    </rPh>
    <rPh sb="8" eb="10">
      <t>コウケン</t>
    </rPh>
    <rPh sb="12" eb="14">
      <t>ジブン</t>
    </rPh>
    <rPh sb="15" eb="17">
      <t>カツドウ</t>
    </rPh>
    <rPh sb="22" eb="23">
      <t>マナ</t>
    </rPh>
    <phoneticPr fontId="1"/>
  </si>
  <si>
    <t>ネットワークづくりや仲間づくりのために
学ぶこと</t>
    <rPh sb="10" eb="12">
      <t>ナカマ</t>
    </rPh>
    <rPh sb="20" eb="21">
      <t>マナ</t>
    </rPh>
    <phoneticPr fontId="1"/>
  </si>
  <si>
    <t>新しい課題やテーマについて
自主的に学ぶこと</t>
    <rPh sb="0" eb="1">
      <t>アタラ</t>
    </rPh>
    <rPh sb="3" eb="5">
      <t>カダイ</t>
    </rPh>
    <rPh sb="14" eb="17">
      <t>ジシュテキ</t>
    </rPh>
    <rPh sb="18" eb="19">
      <t>マナ</t>
    </rPh>
    <phoneticPr fontId="1"/>
  </si>
  <si>
    <t>新しい課題やテーマについて自主的に学ぶこと</t>
    <rPh sb="0" eb="1">
      <t>アタラ</t>
    </rPh>
    <rPh sb="3" eb="5">
      <t>カダイ</t>
    </rPh>
    <rPh sb="13" eb="16">
      <t>ジシュテキ</t>
    </rPh>
    <rPh sb="17" eb="18">
      <t>マナ</t>
    </rPh>
    <phoneticPr fontId="1"/>
  </si>
  <si>
    <t>就職や起業、社会貢献など自分の活動のために学ぶこと</t>
    <rPh sb="0" eb="2">
      <t>シュウショク</t>
    </rPh>
    <rPh sb="3" eb="5">
      <t>キギョウ</t>
    </rPh>
    <rPh sb="6" eb="8">
      <t>シャカイ</t>
    </rPh>
    <rPh sb="8" eb="10">
      <t>コウケン</t>
    </rPh>
    <rPh sb="12" eb="14">
      <t>ジブン</t>
    </rPh>
    <rPh sb="15" eb="17">
      <t>カツドウ</t>
    </rPh>
    <rPh sb="21" eb="22">
      <t>マナ</t>
    </rPh>
    <phoneticPr fontId="1"/>
  </si>
  <si>
    <t>ネットワークづくりや仲間づくりのために学ぶこと</t>
    <rPh sb="10" eb="12">
      <t>ナカマ</t>
    </rPh>
    <rPh sb="19" eb="20">
      <t>マナ</t>
    </rPh>
    <phoneticPr fontId="1"/>
  </si>
  <si>
    <t>余暇の時間を活用し、生きがいづくりや楽しい人生をおくるためのもの</t>
    <rPh sb="0" eb="2">
      <t>ヨカ</t>
    </rPh>
    <rPh sb="3" eb="5">
      <t>ジカン</t>
    </rPh>
    <rPh sb="6" eb="8">
      <t>カツヨウ</t>
    </rPh>
    <rPh sb="10" eb="11">
      <t>イ</t>
    </rPh>
    <rPh sb="18" eb="19">
      <t>タノ</t>
    </rPh>
    <rPh sb="21" eb="23">
      <t>ジンセイ</t>
    </rPh>
    <phoneticPr fontId="1"/>
  </si>
  <si>
    <t>比率</t>
    <rPh sb="0" eb="2">
      <t>ヒリツ</t>
    </rPh>
    <phoneticPr fontId="1"/>
  </si>
  <si>
    <t>設　　　問</t>
    <rPh sb="0" eb="1">
      <t>セツ</t>
    </rPh>
    <rPh sb="4" eb="5">
      <t>トイ</t>
    </rPh>
    <phoneticPr fontId="1"/>
  </si>
  <si>
    <t>未記入・誤記</t>
    <rPh sb="0" eb="3">
      <t>ミキニュウ</t>
    </rPh>
    <rPh sb="4" eb="6">
      <t>ゴキ</t>
    </rPh>
    <phoneticPr fontId="1"/>
  </si>
  <si>
    <t>合　　　計</t>
    <rPh sb="0" eb="1">
      <t>ア</t>
    </rPh>
    <rPh sb="4" eb="5">
      <t>ケイ</t>
    </rPh>
    <phoneticPr fontId="1"/>
  </si>
  <si>
    <t>⑥その他の記述意見</t>
    <rPh sb="3" eb="4">
      <t>ホカ</t>
    </rPh>
    <rPh sb="5" eb="7">
      <t>キジュツ</t>
    </rPh>
    <rPh sb="7" eb="9">
      <t>イケン</t>
    </rPh>
    <phoneticPr fontId="1"/>
  </si>
  <si>
    <t>これまでの人生、今後の人生の方で足りなかった部分、必要だと思う事を学び直したり、学ぶ事。</t>
    <phoneticPr fontId="1"/>
  </si>
  <si>
    <t>小　　　計（有効回答数）</t>
    <rPh sb="0" eb="1">
      <t>ショウ</t>
    </rPh>
    <rPh sb="4" eb="5">
      <t>ケイ</t>
    </rPh>
    <rPh sb="6" eb="8">
      <t>ユウコウ</t>
    </rPh>
    <rPh sb="8" eb="11">
      <t>カイトウスウ</t>
    </rPh>
    <phoneticPr fontId="1"/>
  </si>
  <si>
    <t>※意見が１７あるのは、単独回答の設問で複数回答があったため。</t>
    <rPh sb="1" eb="3">
      <t>イケン</t>
    </rPh>
    <rPh sb="11" eb="13">
      <t>タンドク</t>
    </rPh>
    <rPh sb="13" eb="15">
      <t>カイトウ</t>
    </rPh>
    <rPh sb="16" eb="18">
      <t>セツモン</t>
    </rPh>
    <rPh sb="19" eb="21">
      <t>フクスウ</t>
    </rPh>
    <rPh sb="21" eb="23">
      <t>カイトウ</t>
    </rPh>
    <phoneticPr fontId="1"/>
  </si>
  <si>
    <t>①きらめき創造館</t>
    <phoneticPr fontId="1"/>
  </si>
  <si>
    <t>①</t>
  </si>
  <si>
    <t>②</t>
  </si>
  <si>
    <t>②</t>
    <phoneticPr fontId="1"/>
  </si>
  <si>
    <t>③</t>
  </si>
  <si>
    <t>③</t>
    <phoneticPr fontId="1"/>
  </si>
  <si>
    <t>④</t>
  </si>
  <si>
    <t>②すばるホール</t>
    <phoneticPr fontId="1"/>
  </si>
  <si>
    <t>③中央図書館</t>
    <phoneticPr fontId="1"/>
  </si>
  <si>
    <t>④金剛図書館</t>
    <phoneticPr fontId="1"/>
  </si>
  <si>
    <t>回答数（人）</t>
    <rPh sb="0" eb="3">
      <t>カイトウスウ</t>
    </rPh>
    <rPh sb="4" eb="5">
      <t>ヒト</t>
    </rPh>
    <phoneticPr fontId="1"/>
  </si>
  <si>
    <t>生涯学習プランの策定に伴うアンケート調査結果について</t>
    <rPh sb="0" eb="2">
      <t>ショウガイ</t>
    </rPh>
    <rPh sb="2" eb="4">
      <t>ガクシュウ</t>
    </rPh>
    <rPh sb="8" eb="10">
      <t>サクテイ</t>
    </rPh>
    <rPh sb="11" eb="12">
      <t>トモナ</t>
    </rPh>
    <rPh sb="18" eb="20">
      <t>チョウサ</t>
    </rPh>
    <rPh sb="20" eb="22">
      <t>ケッカ</t>
    </rPh>
    <phoneticPr fontId="1"/>
  </si>
  <si>
    <t>⑥東公民館</t>
    <phoneticPr fontId="1"/>
  </si>
  <si>
    <t>⑧市民会館（レインボーホール）</t>
    <phoneticPr fontId="1"/>
  </si>
  <si>
    <t>⑨市民総合体育館</t>
    <phoneticPr fontId="1"/>
  </si>
  <si>
    <t>⑩総合スポーツ公園</t>
    <phoneticPr fontId="1"/>
  </si>
  <si>
    <t>⑪青少年スポーツホール</t>
    <phoneticPr fontId="1"/>
  </si>
  <si>
    <t>していない</t>
    <phoneticPr fontId="1"/>
  </si>
  <si>
    <t>あなたが、何かを学ぼうとする際に課題や問題点があるとすればそれは何ですか。</t>
    <rPh sb="5" eb="6">
      <t>ナニ</t>
    </rPh>
    <rPh sb="8" eb="9">
      <t>マナ</t>
    </rPh>
    <rPh sb="14" eb="15">
      <t>サイ</t>
    </rPh>
    <rPh sb="16" eb="18">
      <t>カダイ</t>
    </rPh>
    <rPh sb="19" eb="22">
      <t>モンダイテン</t>
    </rPh>
    <rPh sb="32" eb="33">
      <t>ナニ</t>
    </rPh>
    <phoneticPr fontId="1"/>
  </si>
  <si>
    <t>あなたが今関心のある世の中の話題や社会問題などは何ですか。</t>
    <rPh sb="4" eb="5">
      <t>イマ</t>
    </rPh>
    <rPh sb="5" eb="7">
      <t>カンシン</t>
    </rPh>
    <rPh sb="10" eb="11">
      <t>ヨ</t>
    </rPh>
    <rPh sb="12" eb="13">
      <t>ナカ</t>
    </rPh>
    <rPh sb="14" eb="16">
      <t>ワダイ</t>
    </rPh>
    <rPh sb="17" eb="19">
      <t>シャカイ</t>
    </rPh>
    <rPh sb="19" eb="21">
      <t>モンダイ</t>
    </rPh>
    <rPh sb="24" eb="25">
      <t>ナン</t>
    </rPh>
    <phoneticPr fontId="1"/>
  </si>
  <si>
    <t>当てはまるすべての番号に〇印をつけてください。</t>
    <rPh sb="9" eb="11">
      <t>バンゴウ</t>
    </rPh>
    <rPh sb="13" eb="14">
      <t>シルシ</t>
    </rPh>
    <phoneticPr fontId="1"/>
  </si>
  <si>
    <t>⑤</t>
  </si>
  <si>
    <t>⑥</t>
  </si>
  <si>
    <t>⑦</t>
  </si>
  <si>
    <t>⑧</t>
  </si>
  <si>
    <t>⑨</t>
  </si>
  <si>
    <t>⑩</t>
  </si>
  <si>
    <t>⑪</t>
  </si>
  <si>
    <t>⑫</t>
  </si>
  <si>
    <t>⑬</t>
  </si>
  <si>
    <t>⑭</t>
  </si>
  <si>
    <t>⑮</t>
  </si>
  <si>
    <t>⑯</t>
  </si>
  <si>
    <t>⑰</t>
  </si>
  <si>
    <t>⑰</t>
    <phoneticPr fontId="1"/>
  </si>
  <si>
    <t>ヨガを週2回しています（ヨガを含む）　２件</t>
    <rPh sb="3" eb="4">
      <t>シュウ</t>
    </rPh>
    <rPh sb="5" eb="6">
      <t>カイ</t>
    </rPh>
    <rPh sb="15" eb="16">
      <t>フク</t>
    </rPh>
    <rPh sb="20" eb="21">
      <t>ケン</t>
    </rPh>
    <phoneticPr fontId="1"/>
  </si>
  <si>
    <t>コンピューター独学（パソコン含む）　 ２件</t>
    <rPh sb="7" eb="9">
      <t>ドクガク</t>
    </rPh>
    <rPh sb="14" eb="15">
      <t>フク</t>
    </rPh>
    <rPh sb="20" eb="21">
      <t>ケン</t>
    </rPh>
    <phoneticPr fontId="1"/>
  </si>
  <si>
    <t>未記入　　　　　　　　　　　　　　　 ８件</t>
    <rPh sb="0" eb="3">
      <t>ミキニュウ</t>
    </rPh>
    <rPh sb="20" eb="21">
      <t>ケン</t>
    </rPh>
    <phoneticPr fontId="1"/>
  </si>
  <si>
    <t>⑲</t>
    <phoneticPr fontId="1"/>
  </si>
  <si>
    <t>⑳</t>
    <phoneticPr fontId="1"/>
  </si>
  <si>
    <t>㉑</t>
    <phoneticPr fontId="1"/>
  </si>
  <si>
    <t>㉒</t>
    <phoneticPr fontId="1"/>
  </si>
  <si>
    <t>㉓</t>
    <phoneticPr fontId="1"/>
  </si>
  <si>
    <t>㉔</t>
    <phoneticPr fontId="1"/>
  </si>
  <si>
    <t>自分でさがしました（自ら学びに行く含む）　２件</t>
    <rPh sb="0" eb="2">
      <t>ジブン</t>
    </rPh>
    <rPh sb="10" eb="11">
      <t>ミズカ</t>
    </rPh>
    <rPh sb="12" eb="13">
      <t>マナ</t>
    </rPh>
    <rPh sb="15" eb="16">
      <t>イ</t>
    </rPh>
    <rPh sb="17" eb="18">
      <t>フク</t>
    </rPh>
    <rPh sb="22" eb="23">
      <t>ケン</t>
    </rPh>
    <phoneticPr fontId="1"/>
  </si>
  <si>
    <t>入手していない（していない、なにもしていない含む）　　9件</t>
    <rPh sb="0" eb="2">
      <t>ニュウシュ</t>
    </rPh>
    <rPh sb="22" eb="23">
      <t>フク</t>
    </rPh>
    <rPh sb="28" eb="29">
      <t>ケン</t>
    </rPh>
    <phoneticPr fontId="1"/>
  </si>
  <si>
    <t>知らなかった（知らない含む）　　４件</t>
    <rPh sb="0" eb="1">
      <t>シ</t>
    </rPh>
    <rPh sb="7" eb="8">
      <t>シ</t>
    </rPh>
    <rPh sb="11" eb="12">
      <t>フク</t>
    </rPh>
    <rPh sb="17" eb="18">
      <t>ケン</t>
    </rPh>
    <phoneticPr fontId="1"/>
  </si>
  <si>
    <t>未記入　　21件</t>
    <rPh sb="0" eb="3">
      <t>ミキニュウ</t>
    </rPh>
    <rPh sb="7" eb="8">
      <t>ケン</t>
    </rPh>
    <phoneticPr fontId="1"/>
  </si>
  <si>
    <t>①</t>
    <phoneticPr fontId="1"/>
  </si>
  <si>
    <t>⑥</t>
    <phoneticPr fontId="1"/>
  </si>
  <si>
    <t>⑦</t>
    <phoneticPr fontId="1"/>
  </si>
  <si>
    <t>⑧</t>
    <phoneticPr fontId="1"/>
  </si>
  <si>
    <t>学んでいない（やっていない、していない、おこなっていない含む）　　5件</t>
    <rPh sb="0" eb="1">
      <t>マナ</t>
    </rPh>
    <rPh sb="28" eb="29">
      <t>フク</t>
    </rPh>
    <rPh sb="34" eb="35">
      <t>ケン</t>
    </rPh>
    <phoneticPr fontId="1"/>
  </si>
  <si>
    <t>未記入　　14件</t>
    <rPh sb="0" eb="3">
      <t>ミキニュウ</t>
    </rPh>
    <rPh sb="7" eb="8">
      <t>ケン</t>
    </rPh>
    <phoneticPr fontId="1"/>
  </si>
  <si>
    <t>①</t>
    <phoneticPr fontId="1"/>
  </si>
  <si>
    <t>③</t>
    <phoneticPr fontId="1"/>
  </si>
  <si>
    <t>④</t>
    <phoneticPr fontId="1"/>
  </si>
  <si>
    <t>⑤</t>
    <phoneticPr fontId="1"/>
  </si>
  <si>
    <t>⑧</t>
    <phoneticPr fontId="1"/>
  </si>
  <si>
    <t>⑨</t>
    <phoneticPr fontId="1"/>
  </si>
  <si>
    <t>⑩</t>
    <phoneticPr fontId="1"/>
  </si>
  <si>
    <t>④</t>
    <phoneticPr fontId="1"/>
  </si>
  <si>
    <t>⑦</t>
    <phoneticPr fontId="1"/>
  </si>
  <si>
    <t>未記入　　6件</t>
    <rPh sb="0" eb="3">
      <t>ミキニュウ</t>
    </rPh>
    <rPh sb="6" eb="7">
      <t>ケン</t>
    </rPh>
    <phoneticPr fontId="1"/>
  </si>
  <si>
    <t>⑤中央公民館</t>
    <phoneticPr fontId="1"/>
  </si>
  <si>
    <t>⑦金剛公民館</t>
    <phoneticPr fontId="1"/>
  </si>
  <si>
    <t>⑫上の３つ以外のスポーツ施設</t>
    <phoneticPr fontId="1"/>
  </si>
  <si>
    <t xml:space="preserve">  5件</t>
    <phoneticPr fontId="11"/>
  </si>
  <si>
    <t>図書館の充実に関すること(利用しやすく、自習スペースの設置、蔵書を増やす、新図書館設置、バリアフリー化、返却ボックス設置など)</t>
    <rPh sb="0" eb="3">
      <t>トショカン</t>
    </rPh>
    <rPh sb="4" eb="6">
      <t>ジュウジツ</t>
    </rPh>
    <rPh sb="7" eb="8">
      <t>カン</t>
    </rPh>
    <rPh sb="13" eb="15">
      <t>リヨウ</t>
    </rPh>
    <rPh sb="20" eb="22">
      <t>ジシュウ</t>
    </rPh>
    <rPh sb="27" eb="29">
      <t>セッチ</t>
    </rPh>
    <rPh sb="30" eb="32">
      <t>ゾウショ</t>
    </rPh>
    <rPh sb="33" eb="34">
      <t>フ</t>
    </rPh>
    <rPh sb="37" eb="38">
      <t>シン</t>
    </rPh>
    <rPh sb="38" eb="41">
      <t>トショカン</t>
    </rPh>
    <rPh sb="41" eb="43">
      <t>セッチ</t>
    </rPh>
    <rPh sb="50" eb="51">
      <t>カ</t>
    </rPh>
    <rPh sb="52" eb="54">
      <t>ヘンキャク</t>
    </rPh>
    <rPh sb="58" eb="60">
      <t>セッチ</t>
    </rPh>
    <phoneticPr fontId="11"/>
  </si>
  <si>
    <t xml:space="preserve"> 4件</t>
    <phoneticPr fontId="11"/>
  </si>
  <si>
    <t>スポーツ施設の充実に関すること(市民プール、室内プールの増設、総合体育館トレーニング無料化など)</t>
    <rPh sb="4" eb="6">
      <t>シセツ</t>
    </rPh>
    <rPh sb="7" eb="9">
      <t>ジュウジツ</t>
    </rPh>
    <rPh sb="10" eb="11">
      <t>カン</t>
    </rPh>
    <rPh sb="16" eb="18">
      <t>シミン</t>
    </rPh>
    <rPh sb="22" eb="24">
      <t>シツナイ</t>
    </rPh>
    <rPh sb="28" eb="30">
      <t>ゾウセツ</t>
    </rPh>
    <rPh sb="31" eb="33">
      <t>ソウゴウ</t>
    </rPh>
    <rPh sb="33" eb="36">
      <t>タイイクカン</t>
    </rPh>
    <rPh sb="42" eb="45">
      <t>ムリョウカ</t>
    </rPh>
    <phoneticPr fontId="11"/>
  </si>
  <si>
    <t>4件</t>
    <phoneticPr fontId="11"/>
  </si>
  <si>
    <t>施設全般の充実に関すること(気軽に利用できるよう、親切な窓口対応、若者の集まる場所を、手続きの簡素化、)</t>
    <rPh sb="0" eb="2">
      <t>シセツ</t>
    </rPh>
    <rPh sb="2" eb="4">
      <t>ゼンパン</t>
    </rPh>
    <rPh sb="5" eb="7">
      <t>ジュウジツ</t>
    </rPh>
    <rPh sb="8" eb="9">
      <t>カン</t>
    </rPh>
    <rPh sb="14" eb="16">
      <t>キガル</t>
    </rPh>
    <rPh sb="17" eb="19">
      <t>リヨウ</t>
    </rPh>
    <rPh sb="25" eb="27">
      <t>シンセツ</t>
    </rPh>
    <rPh sb="28" eb="29">
      <t>マド</t>
    </rPh>
    <rPh sb="29" eb="30">
      <t>クチ</t>
    </rPh>
    <rPh sb="30" eb="32">
      <t>タイオウ</t>
    </rPh>
    <rPh sb="33" eb="35">
      <t>ワカモノ</t>
    </rPh>
    <rPh sb="36" eb="37">
      <t>アツ</t>
    </rPh>
    <rPh sb="39" eb="41">
      <t>バショ</t>
    </rPh>
    <rPh sb="43" eb="45">
      <t>テツヅ</t>
    </rPh>
    <rPh sb="47" eb="50">
      <t>カンソカ</t>
    </rPh>
    <phoneticPr fontId="11"/>
  </si>
  <si>
    <t xml:space="preserve"> 3件</t>
    <phoneticPr fontId="11"/>
  </si>
  <si>
    <t>公民館の充実に関すること(利用しやすく、講師謝礼の増額、施設使用の手続き簡略化、バリアフリー化など)</t>
    <rPh sb="0" eb="3">
      <t>コウミンカン</t>
    </rPh>
    <rPh sb="4" eb="6">
      <t>ジュウジツ</t>
    </rPh>
    <rPh sb="7" eb="8">
      <t>カン</t>
    </rPh>
    <rPh sb="13" eb="15">
      <t>リヨウ</t>
    </rPh>
    <rPh sb="20" eb="22">
      <t>コウシ</t>
    </rPh>
    <rPh sb="22" eb="24">
      <t>シャレイ</t>
    </rPh>
    <rPh sb="25" eb="27">
      <t>ゾウガク</t>
    </rPh>
    <rPh sb="28" eb="30">
      <t>シセツ</t>
    </rPh>
    <rPh sb="30" eb="32">
      <t>シヨウ</t>
    </rPh>
    <rPh sb="33" eb="34">
      <t>テ</t>
    </rPh>
    <rPh sb="34" eb="35">
      <t>ツヅ</t>
    </rPh>
    <rPh sb="36" eb="39">
      <t>カンリャクカ</t>
    </rPh>
    <rPh sb="46" eb="47">
      <t>カ</t>
    </rPh>
    <phoneticPr fontId="11"/>
  </si>
  <si>
    <t xml:space="preserve">   21件　</t>
    <phoneticPr fontId="11"/>
  </si>
  <si>
    <t>積極的な情報発信(公共スペースでのちらしの配布、目を引くデザイン、きっかけづくり、地域コミュニティの活用、ターゲットを絞る)</t>
    <rPh sb="0" eb="3">
      <t>セッキョクテキ</t>
    </rPh>
    <rPh sb="4" eb="6">
      <t>ジョウホウ</t>
    </rPh>
    <rPh sb="6" eb="8">
      <t>ハッシン</t>
    </rPh>
    <rPh sb="9" eb="11">
      <t>コウキョウ</t>
    </rPh>
    <rPh sb="21" eb="23">
      <t>ハイフ</t>
    </rPh>
    <rPh sb="24" eb="25">
      <t>メ</t>
    </rPh>
    <rPh sb="26" eb="27">
      <t>ヒ</t>
    </rPh>
    <rPh sb="41" eb="43">
      <t>チイキ</t>
    </rPh>
    <rPh sb="50" eb="52">
      <t>カツヨウ</t>
    </rPh>
    <rPh sb="59" eb="60">
      <t>シボ</t>
    </rPh>
    <phoneticPr fontId="11"/>
  </si>
  <si>
    <t xml:space="preserve">   11件</t>
    <phoneticPr fontId="11"/>
  </si>
  <si>
    <t>インターネットやSNSによる情報発信</t>
    <rPh sb="14" eb="16">
      <t>ジョウホウ</t>
    </rPh>
    <rPh sb="16" eb="18">
      <t>ハッシン</t>
    </rPh>
    <phoneticPr fontId="11"/>
  </si>
  <si>
    <t xml:space="preserve">  10件</t>
    <phoneticPr fontId="11"/>
  </si>
  <si>
    <t>自宅からの交通手段が不便、地域の施設の活用</t>
    <rPh sb="0" eb="2">
      <t>ジタク</t>
    </rPh>
    <rPh sb="5" eb="7">
      <t>コウツウ</t>
    </rPh>
    <rPh sb="7" eb="9">
      <t>シュダン</t>
    </rPh>
    <rPh sb="10" eb="12">
      <t>フベン</t>
    </rPh>
    <rPh sb="13" eb="15">
      <t>チイキ</t>
    </rPh>
    <rPh sb="16" eb="18">
      <t>シセツ</t>
    </rPh>
    <rPh sb="19" eb="21">
      <t>カツヨウ</t>
    </rPh>
    <phoneticPr fontId="11"/>
  </si>
  <si>
    <t xml:space="preserve"> 17件</t>
    <phoneticPr fontId="11"/>
  </si>
  <si>
    <t>講座内容の充実(市民による企画、気軽に参加できる、成果発表)</t>
    <rPh sb="0" eb="2">
      <t>コウザ</t>
    </rPh>
    <rPh sb="2" eb="4">
      <t>ナイヨウ</t>
    </rPh>
    <rPh sb="5" eb="7">
      <t>ジュウジツ</t>
    </rPh>
    <rPh sb="8" eb="10">
      <t>シミン</t>
    </rPh>
    <rPh sb="13" eb="15">
      <t>キカク</t>
    </rPh>
    <rPh sb="16" eb="18">
      <t>キガル</t>
    </rPh>
    <rPh sb="19" eb="21">
      <t>サンカ</t>
    </rPh>
    <rPh sb="25" eb="27">
      <t>セイカ</t>
    </rPh>
    <rPh sb="27" eb="29">
      <t>ハッピョウ</t>
    </rPh>
    <phoneticPr fontId="11"/>
  </si>
  <si>
    <t xml:space="preserve">   14件</t>
    <phoneticPr fontId="11"/>
  </si>
  <si>
    <t>土日曜日の開催や、夜間の開催時間、社会的弱者への支援と連携した企画などの工夫</t>
    <rPh sb="0" eb="2">
      <t>ドニチ</t>
    </rPh>
    <rPh sb="2" eb="4">
      <t>ヨウビ</t>
    </rPh>
    <rPh sb="5" eb="7">
      <t>カイサイ</t>
    </rPh>
    <rPh sb="9" eb="11">
      <t>ヤカン</t>
    </rPh>
    <rPh sb="12" eb="14">
      <t>カイサイ</t>
    </rPh>
    <rPh sb="14" eb="16">
      <t>ジカン</t>
    </rPh>
    <rPh sb="36" eb="38">
      <t>クフウ</t>
    </rPh>
    <phoneticPr fontId="11"/>
  </si>
  <si>
    <t xml:space="preserve">  13件</t>
    <phoneticPr fontId="11"/>
  </si>
  <si>
    <t>大学や民間企業との連携</t>
    <rPh sb="0" eb="2">
      <t>ダイガク</t>
    </rPh>
    <rPh sb="3" eb="5">
      <t>ミンカン</t>
    </rPh>
    <rPh sb="5" eb="7">
      <t>キギョウ</t>
    </rPh>
    <rPh sb="9" eb="11">
      <t>レンケイ</t>
    </rPh>
    <phoneticPr fontId="11"/>
  </si>
  <si>
    <t>12件</t>
    <phoneticPr fontId="11"/>
  </si>
  <si>
    <t>インターネットやSNSを活用した講座</t>
    <rPh sb="12" eb="14">
      <t>カツヨウ</t>
    </rPh>
    <rPh sb="16" eb="18">
      <t>コウザ</t>
    </rPh>
    <phoneticPr fontId="11"/>
  </si>
  <si>
    <t>　 5件</t>
    <phoneticPr fontId="11"/>
  </si>
  <si>
    <t>出前講座や地域での開催、個人学習の支援</t>
    <rPh sb="0" eb="2">
      <t>デマエ</t>
    </rPh>
    <rPh sb="2" eb="4">
      <t>コウザ</t>
    </rPh>
    <rPh sb="5" eb="7">
      <t>チイキ</t>
    </rPh>
    <rPh sb="9" eb="11">
      <t>カイサイ</t>
    </rPh>
    <rPh sb="12" eb="14">
      <t>コジン</t>
    </rPh>
    <rPh sb="14" eb="16">
      <t>ガクシュウ</t>
    </rPh>
    <rPh sb="17" eb="19">
      <t>シエン</t>
    </rPh>
    <phoneticPr fontId="11"/>
  </si>
  <si>
    <t>　3件</t>
    <phoneticPr fontId="11"/>
  </si>
  <si>
    <t>学校教育や他の自治体との連携</t>
    <rPh sb="0" eb="2">
      <t>ガッコウ</t>
    </rPh>
    <rPh sb="2" eb="4">
      <t>キョウイク</t>
    </rPh>
    <rPh sb="5" eb="6">
      <t>タ</t>
    </rPh>
    <rPh sb="7" eb="10">
      <t>ジチタイ</t>
    </rPh>
    <rPh sb="12" eb="14">
      <t>レンケイ</t>
    </rPh>
    <phoneticPr fontId="11"/>
  </si>
  <si>
    <t xml:space="preserve">  14件</t>
    <phoneticPr fontId="11"/>
  </si>
  <si>
    <t>多種多様なテーマ(介護、認知症、ものづくり、生きる事の楽しさ、今流行しているもの、子どもたちと体験する機会、SDGs、農作物と関連する)</t>
    <rPh sb="0" eb="4">
      <t>タシュタヨウ</t>
    </rPh>
    <rPh sb="9" eb="11">
      <t>カイゴ</t>
    </rPh>
    <rPh sb="12" eb="15">
      <t>ニンチショウ</t>
    </rPh>
    <rPh sb="22" eb="23">
      <t>イ</t>
    </rPh>
    <rPh sb="25" eb="26">
      <t>コト</t>
    </rPh>
    <rPh sb="27" eb="28">
      <t>タノ</t>
    </rPh>
    <rPh sb="31" eb="32">
      <t>イマ</t>
    </rPh>
    <rPh sb="32" eb="34">
      <t>リュウコウ</t>
    </rPh>
    <rPh sb="41" eb="42">
      <t>コ</t>
    </rPh>
    <rPh sb="47" eb="49">
      <t>タイケン</t>
    </rPh>
    <rPh sb="51" eb="53">
      <t>キカイ</t>
    </rPh>
    <rPh sb="59" eb="62">
      <t>ノウサクモツ</t>
    </rPh>
    <rPh sb="63" eb="65">
      <t>カンレン</t>
    </rPh>
    <phoneticPr fontId="11"/>
  </si>
  <si>
    <t xml:space="preserve">  10件</t>
    <phoneticPr fontId="11"/>
  </si>
  <si>
    <t>コンピューター関係、英会話、外国語、外国人との交流、国際交流</t>
    <rPh sb="10" eb="13">
      <t>エイカイワ</t>
    </rPh>
    <rPh sb="14" eb="17">
      <t>ガイコクゴ</t>
    </rPh>
    <rPh sb="18" eb="20">
      <t>ガイコク</t>
    </rPh>
    <rPh sb="20" eb="21">
      <t>ジン</t>
    </rPh>
    <rPh sb="23" eb="25">
      <t>コウリュウ</t>
    </rPh>
    <rPh sb="26" eb="28">
      <t>コクサイ</t>
    </rPh>
    <rPh sb="28" eb="30">
      <t>コウリュウ</t>
    </rPh>
    <phoneticPr fontId="11"/>
  </si>
  <si>
    <t xml:space="preserve"> 9件</t>
    <phoneticPr fontId="11"/>
  </si>
  <si>
    <t>気軽に参加しやすい、子どもと一緒に学べるプログラミング、富田林の歴史、</t>
    <phoneticPr fontId="11"/>
  </si>
  <si>
    <t xml:space="preserve"> 6件</t>
    <phoneticPr fontId="11"/>
  </si>
  <si>
    <t>若者が参加しやすく、若者を引き付ける内容や特典、若者と高齢者の交流</t>
    <rPh sb="0" eb="2">
      <t>ワカモノ</t>
    </rPh>
    <rPh sb="3" eb="5">
      <t>サンカ</t>
    </rPh>
    <rPh sb="10" eb="12">
      <t>ワカモノ</t>
    </rPh>
    <rPh sb="13" eb="14">
      <t>ヒ</t>
    </rPh>
    <rPh sb="15" eb="16">
      <t>ツ</t>
    </rPh>
    <rPh sb="18" eb="20">
      <t>ナイヨウ</t>
    </rPh>
    <rPh sb="21" eb="23">
      <t>トクテン</t>
    </rPh>
    <rPh sb="24" eb="26">
      <t>ワカモノ</t>
    </rPh>
    <rPh sb="27" eb="30">
      <t>コウレイシャ</t>
    </rPh>
    <rPh sb="31" eb="33">
      <t>コウリュウ</t>
    </rPh>
    <phoneticPr fontId="11"/>
  </si>
  <si>
    <t>　6件</t>
    <phoneticPr fontId="11"/>
  </si>
  <si>
    <t>資格取得のための講座、起業、コロナ後の社会、経済、新ビジネス</t>
    <rPh sb="0" eb="2">
      <t>シカク</t>
    </rPh>
    <rPh sb="2" eb="4">
      <t>シュトク</t>
    </rPh>
    <rPh sb="8" eb="10">
      <t>コウザ</t>
    </rPh>
    <rPh sb="11" eb="13">
      <t>キギョウ</t>
    </rPh>
    <rPh sb="17" eb="18">
      <t>ノチ</t>
    </rPh>
    <rPh sb="19" eb="21">
      <t>シャカイ</t>
    </rPh>
    <rPh sb="22" eb="24">
      <t>ケイザイ</t>
    </rPh>
    <rPh sb="25" eb="26">
      <t>シン</t>
    </rPh>
    <phoneticPr fontId="11"/>
  </si>
  <si>
    <t>3件</t>
    <phoneticPr fontId="11"/>
  </si>
  <si>
    <t>スポーツを通じた仲間づくり、交流</t>
    <rPh sb="5" eb="6">
      <t>ツウ</t>
    </rPh>
    <rPh sb="8" eb="10">
      <t>ナカマ</t>
    </rPh>
    <rPh sb="14" eb="16">
      <t>コウリュウ</t>
    </rPh>
    <phoneticPr fontId="11"/>
  </si>
  <si>
    <t>1．施設について(16件)</t>
    <rPh sb="11" eb="12">
      <t>ケン</t>
    </rPh>
    <phoneticPr fontId="11"/>
  </si>
  <si>
    <t>2．学習情報の提供PRについて(32件)</t>
    <rPh sb="18" eb="19">
      <t>ケン</t>
    </rPh>
    <phoneticPr fontId="11"/>
  </si>
  <si>
    <t>3．施設へのアクセスについて(10件)</t>
    <rPh sb="17" eb="18">
      <t>ケン</t>
    </rPh>
    <phoneticPr fontId="11"/>
  </si>
  <si>
    <t>4．講座等の開催方法について(64件)</t>
    <rPh sb="17" eb="18">
      <t>ケン</t>
    </rPh>
    <phoneticPr fontId="11"/>
  </si>
  <si>
    <t>5．講座等の内容について(47件)</t>
    <rPh sb="15" eb="16">
      <t>ケン</t>
    </rPh>
    <phoneticPr fontId="11"/>
  </si>
  <si>
    <t>6．その他(32件)</t>
    <rPh sb="8" eb="9">
      <t>ケン</t>
    </rPh>
    <phoneticPr fontId="11"/>
  </si>
  <si>
    <t>①記述ありの主な内容(202件)</t>
    <rPh sb="1" eb="3">
      <t>キジュツ</t>
    </rPh>
    <rPh sb="6" eb="7">
      <t>オモ</t>
    </rPh>
    <rPh sb="8" eb="10">
      <t>ナイヨウ</t>
    </rPh>
    <rPh sb="14" eb="15">
      <t>ケン</t>
    </rPh>
    <phoneticPr fontId="11"/>
  </si>
  <si>
    <t>１．調査期間　　令和2（2020）年8月1日～9月10日
２．調査方法　　郵送による回答
３．調査対象　　本市住民基本台帳に登録されている市民を対象に、18歳から29歳を全体の40％に
                            あたるように設定したうえで、18歳以上の男女1,500名を無作為抽出
４．回答結果　　回答数541人、回収率36.1％
　　　　　　　（有効回答数は、質問ごとに異なるため、それぞれに記載）</t>
    <rPh sb="2" eb="4">
      <t>チョウサ</t>
    </rPh>
    <rPh sb="4" eb="6">
      <t>キカン</t>
    </rPh>
    <rPh sb="8" eb="10">
      <t>レイワ</t>
    </rPh>
    <rPh sb="17" eb="18">
      <t>ネン</t>
    </rPh>
    <rPh sb="19" eb="20">
      <t>ガツ</t>
    </rPh>
    <rPh sb="21" eb="22">
      <t>ニチ</t>
    </rPh>
    <rPh sb="24" eb="25">
      <t>ガツ</t>
    </rPh>
    <rPh sb="27" eb="28">
      <t>ニチ</t>
    </rPh>
    <rPh sb="31" eb="33">
      <t>チョウサ</t>
    </rPh>
    <rPh sb="33" eb="35">
      <t>ホウホウ</t>
    </rPh>
    <rPh sb="37" eb="39">
      <t>ユウソウ</t>
    </rPh>
    <rPh sb="42" eb="44">
      <t>カイトウ</t>
    </rPh>
    <rPh sb="47" eb="49">
      <t>チョウサ</t>
    </rPh>
    <rPh sb="49" eb="51">
      <t>タイショウ</t>
    </rPh>
    <rPh sb="189" eb="191">
      <t>ユウコウ</t>
    </rPh>
    <rPh sb="191" eb="194">
      <t>カイトウスウ</t>
    </rPh>
    <rPh sb="196" eb="198">
      <t>シツモン</t>
    </rPh>
    <rPh sb="201" eb="202">
      <t>コト</t>
    </rPh>
    <rPh sb="212" eb="2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</si>
</sst>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
  </numFmts>
  <fonts count="1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1"/>
      <color theme="0"/>
      <name val="游ゴシック"/>
      <family val="2"/>
      <charset val="128"/>
      <scheme val="minor"/>
    </font>
    <font>
      <sz val="12"/>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6"/>
      <name val="ＭＳ Ｐゴシック"/>
      <family val="3"/>
      <charset val="128"/>
    </font>
    <font>
      <b/>
      <sz val="12"/>
      <color theme="1"/>
      <name val="游ゴシック"/>
      <family val="3"/>
      <charset val="128"/>
      <scheme val="minor"/>
    </font>
    <font>
      <sz val="9"/>
      <color theme="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176">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2" fillId="0" borderId="0" xfId="0" applyFont="1">
      <alignment vertical="center"/>
    </xf>
    <xf numFmtId="6"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49" fontId="0" fillId="0" borderId="0" xfId="0" applyNumberFormat="1">
      <alignment vertical="center"/>
    </xf>
    <xf numFmtId="0" fontId="0" fillId="0" borderId="1" xfId="0" applyNumberFormat="1" applyBorder="1" applyAlignment="1">
      <alignment horizontal="center" vertical="center"/>
    </xf>
    <xf numFmtId="0" fontId="0" fillId="0" borderId="0" xfId="0" applyNumberFormat="1">
      <alignment vertical="center"/>
    </xf>
    <xf numFmtId="0" fontId="0" fillId="0" borderId="0" xfId="0" applyNumberFormat="1" applyAlignment="1">
      <alignment horizontal="center" vertical="center"/>
    </xf>
    <xf numFmtId="0" fontId="0" fillId="0" borderId="1" xfId="0" applyBorder="1">
      <alignment vertical="center"/>
    </xf>
    <xf numFmtId="176" fontId="0" fillId="0" borderId="1" xfId="1" applyNumberFormat="1" applyFont="1" applyBorder="1">
      <alignment vertical="center"/>
    </xf>
    <xf numFmtId="0" fontId="0" fillId="0" borderId="0" xfId="0" applyBorder="1">
      <alignment vertical="center"/>
    </xf>
    <xf numFmtId="0" fontId="0" fillId="0" borderId="6" xfId="0" applyBorder="1" applyAlignment="1">
      <alignment horizontal="center" vertical="center"/>
    </xf>
    <xf numFmtId="0" fontId="0" fillId="0" borderId="6" xfId="0" applyBorder="1">
      <alignment vertical="center"/>
    </xf>
    <xf numFmtId="176" fontId="0" fillId="0" borderId="0" xfId="1" applyNumberFormat="1" applyFont="1" applyBorder="1">
      <alignment vertical="center"/>
    </xf>
    <xf numFmtId="0" fontId="0" fillId="0" borderId="7" xfId="0" applyBorder="1">
      <alignment vertical="center"/>
    </xf>
    <xf numFmtId="0" fontId="0" fillId="0" borderId="5" xfId="0" applyBorder="1">
      <alignment vertical="center"/>
    </xf>
    <xf numFmtId="0" fontId="4" fillId="0" borderId="4" xfId="0" applyFont="1" applyBorder="1">
      <alignment vertical="center"/>
    </xf>
    <xf numFmtId="0" fontId="0" fillId="0" borderId="4" xfId="0" applyBorder="1" applyAlignment="1">
      <alignment horizontal="center" vertical="center"/>
    </xf>
    <xf numFmtId="0" fontId="0" fillId="0" borderId="4" xfId="0" applyBorder="1">
      <alignment vertical="center"/>
    </xf>
    <xf numFmtId="0" fontId="0" fillId="0" borderId="8" xfId="0" applyBorder="1">
      <alignment vertical="center"/>
    </xf>
    <xf numFmtId="176" fontId="0" fillId="0" borderId="5" xfId="1" applyNumberFormat="1" applyFont="1" applyBorder="1">
      <alignment vertical="center"/>
    </xf>
    <xf numFmtId="176" fontId="0" fillId="0" borderId="1" xfId="1" applyNumberFormat="1" applyFont="1" applyBorder="1" applyAlignment="1">
      <alignment horizontal="center" vertical="center"/>
    </xf>
    <xf numFmtId="176" fontId="0" fillId="0" borderId="5" xfId="1" applyNumberFormat="1" applyFont="1" applyBorder="1" applyAlignment="1">
      <alignment horizontal="center" vertical="center"/>
    </xf>
    <xf numFmtId="0" fontId="0" fillId="0" borderId="11" xfId="0" applyBorder="1" applyAlignment="1">
      <alignment horizontal="center" vertical="center"/>
    </xf>
    <xf numFmtId="176" fontId="0" fillId="0" borderId="11" xfId="1" applyNumberFormat="1" applyFont="1" applyBorder="1">
      <alignment vertical="center"/>
    </xf>
    <xf numFmtId="0" fontId="0" fillId="0" borderId="0" xfId="0" applyFont="1">
      <alignment vertical="center"/>
    </xf>
    <xf numFmtId="0" fontId="6" fillId="0" borderId="0" xfId="0" applyFont="1">
      <alignment vertical="center"/>
    </xf>
    <xf numFmtId="38" fontId="0" fillId="0" borderId="6" xfId="2"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3" fillId="0" borderId="7" xfId="0" applyFont="1" applyBorder="1">
      <alignmen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0" xfId="0" applyBorder="1" applyAlignment="1">
      <alignment horizontal="center" vertical="center"/>
    </xf>
    <xf numFmtId="0" fontId="7" fillId="0" borderId="0" xfId="0" applyFo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4" fillId="0" borderId="4" xfId="0" applyFont="1" applyBorder="1" applyAlignment="1">
      <alignment vertical="center" wrapText="1"/>
    </xf>
    <xf numFmtId="0" fontId="3" fillId="0" borderId="4" xfId="0" applyFont="1" applyBorder="1" applyAlignment="1">
      <alignment vertical="center" wrapText="1"/>
    </xf>
    <xf numFmtId="0" fontId="0" fillId="0" borderId="7"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3" xfId="0" applyBorder="1">
      <alignment vertical="center"/>
    </xf>
    <xf numFmtId="176" fontId="0" fillId="0" borderId="13" xfId="1" applyNumberFormat="1" applyFont="1"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176" fontId="0" fillId="0" borderId="12" xfId="1" applyNumberFormat="1" applyFont="1" applyBorder="1">
      <alignment vertical="center"/>
    </xf>
    <xf numFmtId="0" fontId="0" fillId="0" borderId="0" xfId="0" applyBorder="1" applyAlignment="1">
      <alignment vertical="center"/>
    </xf>
    <xf numFmtId="0" fontId="0" fillId="0" borderId="24" xfId="0" applyBorder="1" applyAlignment="1">
      <alignment horizontal="center" vertical="center"/>
    </xf>
    <xf numFmtId="176" fontId="0" fillId="0" borderId="24" xfId="1" applyNumberFormat="1" applyFont="1"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xf numFmtId="9" fontId="0" fillId="0" borderId="0" xfId="1" applyFont="1" applyBorder="1" applyAlignment="1">
      <alignment horizontal="center" vertical="center"/>
    </xf>
    <xf numFmtId="176" fontId="0" fillId="0" borderId="11" xfId="1" applyNumberFormat="1" applyFont="1" applyBorder="1" applyAlignment="1">
      <alignment horizontal="center" vertical="center"/>
    </xf>
    <xf numFmtId="176" fontId="0" fillId="0" borderId="12" xfId="1" applyNumberFormat="1" applyFont="1" applyBorder="1" applyAlignment="1">
      <alignment horizontal="center" vertical="center"/>
    </xf>
    <xf numFmtId="0" fontId="0" fillId="0" borderId="25" xfId="0" applyBorder="1" applyAlignment="1">
      <alignment horizontal="center" vertical="center"/>
    </xf>
    <xf numFmtId="9" fontId="0" fillId="0" borderId="11" xfId="1" applyFont="1" applyBorder="1" applyAlignment="1">
      <alignment horizontal="center" vertical="center"/>
    </xf>
    <xf numFmtId="9" fontId="0" fillId="0" borderId="30" xfId="1" applyFont="1" applyBorder="1" applyAlignment="1">
      <alignment horizontal="center" vertical="center"/>
    </xf>
    <xf numFmtId="176" fontId="0" fillId="0" borderId="30" xfId="1" applyNumberFormat="1" applyFont="1" applyBorder="1" applyAlignment="1">
      <alignment horizontal="center" vertical="center"/>
    </xf>
    <xf numFmtId="9" fontId="0" fillId="0" borderId="1" xfId="1" applyFont="1" applyBorder="1" applyAlignment="1">
      <alignment horizontal="center" vertical="center"/>
    </xf>
    <xf numFmtId="0" fontId="0" fillId="0" borderId="30" xfId="0" applyBorder="1" applyAlignment="1">
      <alignment horizontal="center" vertical="center"/>
    </xf>
    <xf numFmtId="176" fontId="0" fillId="0" borderId="16" xfId="1" applyNumberFormat="1" applyFont="1" applyBorder="1" applyAlignment="1">
      <alignment horizontal="center" vertical="center"/>
    </xf>
    <xf numFmtId="176" fontId="0" fillId="0" borderId="30" xfId="1" applyNumberFormat="1" applyFont="1" applyBorder="1">
      <alignment vertical="center"/>
    </xf>
    <xf numFmtId="0" fontId="9" fillId="0" borderId="0" xfId="0" applyFont="1">
      <alignment vertical="center"/>
    </xf>
    <xf numFmtId="0" fontId="10" fillId="0" borderId="0" xfId="0" applyFont="1">
      <alignment vertical="center"/>
    </xf>
    <xf numFmtId="0" fontId="0" fillId="0" borderId="11" xfId="0" applyBorder="1">
      <alignment vertical="center"/>
    </xf>
    <xf numFmtId="176" fontId="0" fillId="0" borderId="25" xfId="1" applyNumberFormat="1" applyFont="1" applyBorder="1">
      <alignment vertical="center"/>
    </xf>
    <xf numFmtId="176" fontId="0" fillId="0" borderId="13" xfId="1" applyNumberFormat="1" applyFont="1" applyBorder="1">
      <alignment vertical="center"/>
    </xf>
    <xf numFmtId="38" fontId="0" fillId="0" borderId="26" xfId="2" applyFont="1" applyBorder="1">
      <alignment vertical="center"/>
    </xf>
    <xf numFmtId="38" fontId="0" fillId="0" borderId="1" xfId="0" applyNumberFormat="1" applyBorder="1">
      <alignment vertical="center"/>
    </xf>
    <xf numFmtId="0" fontId="0" fillId="0" borderId="30" xfId="0" applyBorder="1">
      <alignment vertical="center"/>
    </xf>
    <xf numFmtId="0" fontId="0" fillId="0" borderId="25" xfId="0" applyBorder="1">
      <alignment vertical="center"/>
    </xf>
    <xf numFmtId="0" fontId="0" fillId="0" borderId="31" xfId="0" applyBorder="1">
      <alignment vertical="center"/>
    </xf>
    <xf numFmtId="0" fontId="0" fillId="0" borderId="0" xfId="0" applyAlignment="1">
      <alignment horizontal="center" vertical="center" shrinkToFit="1"/>
    </xf>
    <xf numFmtId="0" fontId="0" fillId="0" borderId="0" xfId="0" applyAlignment="1">
      <alignment vertical="center" shrinkToFit="1"/>
    </xf>
    <xf numFmtId="38" fontId="0" fillId="0" borderId="25" xfId="2" applyFont="1" applyBorder="1">
      <alignment vertical="center"/>
    </xf>
    <xf numFmtId="9" fontId="0" fillId="0" borderId="5" xfId="1" applyFont="1" applyBorder="1" applyAlignment="1">
      <alignment horizontal="center" vertical="center"/>
    </xf>
    <xf numFmtId="0" fontId="0" fillId="0" borderId="4" xfId="0" applyBorder="1" applyAlignment="1">
      <alignment horizontal="center" vertical="center" shrinkToFit="1"/>
    </xf>
    <xf numFmtId="0" fontId="4" fillId="0" borderId="1" xfId="0" applyFont="1" applyBorder="1" applyAlignment="1">
      <alignment horizontal="right" vertical="center"/>
    </xf>
    <xf numFmtId="0" fontId="4" fillId="0" borderId="1" xfId="0" applyFont="1" applyBorder="1" applyAlignment="1">
      <alignment horizontal="right" vertical="center" wrapText="1"/>
    </xf>
    <xf numFmtId="0" fontId="9" fillId="0" borderId="8" xfId="0" applyFont="1" applyBorder="1" applyAlignment="1">
      <alignment horizontal="left" vertical="center"/>
    </xf>
    <xf numFmtId="0" fontId="9" fillId="0" borderId="0" xfId="0" applyFont="1" applyBorder="1" applyAlignment="1">
      <alignment horizontal="left" vertical="center"/>
    </xf>
    <xf numFmtId="49" fontId="12"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wrapText="1"/>
    </xf>
    <xf numFmtId="0" fontId="12" fillId="0" borderId="0" xfId="0" applyFont="1" applyFill="1" applyBorder="1" applyAlignment="1">
      <alignment horizontal="left" vertical="center"/>
    </xf>
    <xf numFmtId="49" fontId="13" fillId="0" borderId="0" xfId="0" applyNumberFormat="1" applyFont="1" applyFill="1" applyBorder="1" applyAlignment="1">
      <alignment horizontal="left" vertical="center" shrinkToFit="1"/>
    </xf>
    <xf numFmtId="0" fontId="12" fillId="0" borderId="0" xfId="0" applyFont="1" applyFill="1" applyBorder="1" applyAlignment="1">
      <alignment horizontal="left" vertical="center" wrapText="1"/>
    </xf>
    <xf numFmtId="49"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shrinkToFit="1"/>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4" fillId="0" borderId="4" xfId="0" applyFont="1" applyBorder="1" applyAlignment="1">
      <alignment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49" fontId="13" fillId="4" borderId="4" xfId="0" applyNumberFormat="1" applyFont="1" applyFill="1" applyBorder="1" applyAlignment="1">
      <alignment horizontal="left" vertical="center" shrinkToFit="1"/>
    </xf>
    <xf numFmtId="0" fontId="0" fillId="0" borderId="7" xfId="0" applyBorder="1" applyAlignment="1">
      <alignment horizontal="left" vertical="center" shrinkToFit="1"/>
    </xf>
    <xf numFmtId="0" fontId="0" fillId="0" borderId="5" xfId="0" applyBorder="1" applyAlignment="1">
      <alignment horizontal="left" vertical="center" shrinkToFit="1"/>
    </xf>
    <xf numFmtId="0" fontId="12" fillId="3" borderId="4" xfId="0" applyFont="1"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12" fillId="3" borderId="4" xfId="0" applyFont="1" applyFill="1" applyBorder="1" applyAlignment="1">
      <alignment horizontal="left" vertical="center"/>
    </xf>
    <xf numFmtId="49" fontId="12" fillId="3" borderId="4" xfId="0" applyNumberFormat="1" applyFont="1" applyFill="1" applyBorder="1" applyAlignment="1">
      <alignment horizontal="left" vertical="center"/>
    </xf>
    <xf numFmtId="0" fontId="13" fillId="4" borderId="4" xfId="0" applyFont="1" applyFill="1" applyBorder="1" applyAlignment="1">
      <alignment horizontal="left" vertical="center" shrinkToFit="1"/>
    </xf>
    <xf numFmtId="49" fontId="13" fillId="4" borderId="4" xfId="0" applyNumberFormat="1" applyFont="1" applyFill="1" applyBorder="1" applyAlignment="1">
      <alignment horizontal="left" vertical="center"/>
    </xf>
    <xf numFmtId="0" fontId="0" fillId="0" borderId="29"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17" xfId="0"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4" xfId="0"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4"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8" fillId="0" borderId="0" xfId="0" applyFont="1" applyAlignment="1">
      <alignment vertical="center" wrapText="1"/>
    </xf>
    <xf numFmtId="0" fontId="0" fillId="0" borderId="0" xfId="0"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23" xfId="0" applyBorder="1" applyAlignment="1">
      <alignment vertical="center"/>
    </xf>
    <xf numFmtId="0" fontId="6" fillId="0" borderId="4" xfId="0" applyFont="1" applyBorder="1" applyAlignment="1">
      <alignment vertical="center" shrinkToFit="1"/>
    </xf>
    <xf numFmtId="0" fontId="6" fillId="0" borderId="7" xfId="0" applyFont="1" applyBorder="1" applyAlignment="1">
      <alignment vertical="center" shrinkToFit="1"/>
    </xf>
    <xf numFmtId="0" fontId="0" fillId="0" borderId="4" xfId="0" applyFont="1" applyBorder="1" applyAlignment="1">
      <alignment vertical="center" shrinkToFit="1"/>
    </xf>
    <xf numFmtId="0" fontId="6" fillId="0" borderId="4" xfId="0" applyFont="1" applyBorder="1" applyAlignment="1">
      <alignment vertical="center"/>
    </xf>
    <xf numFmtId="0" fontId="0" fillId="0" borderId="0" xfId="0" applyAlignment="1">
      <alignment horizontal="lef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問１　性別</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F2C-4C8D-9446-95F38C40279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F2C-4C8D-9446-95F38C40279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F2C-4C8D-9446-95F38C4027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単純集計!$B$4:$B$6</c:f>
              <c:strCache>
                <c:ptCount val="3"/>
                <c:pt idx="0">
                  <c:v>女性</c:v>
                </c:pt>
                <c:pt idx="1">
                  <c:v>男性</c:v>
                </c:pt>
                <c:pt idx="2">
                  <c:v>その他</c:v>
                </c:pt>
              </c:strCache>
            </c:strRef>
          </c:cat>
          <c:val>
            <c:numRef>
              <c:f>単純集計!$D$4:$D$6</c:f>
              <c:numCache>
                <c:formatCode>0.0%</c:formatCode>
                <c:ptCount val="3"/>
                <c:pt idx="0">
                  <c:v>0.55700934579439254</c:v>
                </c:pt>
                <c:pt idx="1">
                  <c:v>0.44112149532710282</c:v>
                </c:pt>
                <c:pt idx="2">
                  <c:v>1.869158878504673E-3</c:v>
                </c:pt>
              </c:numCache>
            </c:numRef>
          </c:val>
          <c:extLst>
            <c:ext xmlns:c16="http://schemas.microsoft.com/office/drawing/2014/chart" uri="{C3380CC4-5D6E-409C-BE32-E72D297353CC}">
              <c16:uniqueId val="{00000000-AA82-48DF-9E98-F2A3F4EE475E}"/>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金剛図書館の利用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8F3E-40B6-AB74-B524868683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8F3E-40B6-AB74-B524868683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8F3E-40B6-AB74-B524868683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8F3E-40B6-AB74-B52486868336}"/>
              </c:ext>
            </c:extLst>
          </c:dPt>
          <c:dLbls>
            <c:dLbl>
              <c:idx val="0"/>
              <c:layout>
                <c:manualLayout>
                  <c:x val="0.28055555555555567"/>
                  <c:y val="-6.9444444444444448E-2"/>
                </c:manualLayout>
              </c:layout>
              <c:showLegendKey val="0"/>
              <c:showVal val="0"/>
              <c:showCatName val="1"/>
              <c:showSerName val="0"/>
              <c:showPercent val="1"/>
              <c:showBubbleSize val="0"/>
              <c:extLst>
                <c:ext xmlns:c15="http://schemas.microsoft.com/office/drawing/2012/chart" uri="{CE6537A1-D6FC-4f65-9D91-7224C49458BB}">
                  <c15:layout>
                    <c:manualLayout>
                      <c:w val="0.22131627296587927"/>
                      <c:h val="0.20623067949839607"/>
                    </c:manualLayout>
                  </c15:layout>
                </c:ext>
                <c:ext xmlns:c16="http://schemas.microsoft.com/office/drawing/2014/chart" uri="{C3380CC4-5D6E-409C-BE32-E72D297353CC}">
                  <c16:uniqueId val="{00000002-8F3E-40B6-AB74-B52486868336}"/>
                </c:ext>
              </c:extLst>
            </c:dLbl>
            <c:dLbl>
              <c:idx val="1"/>
              <c:layout>
                <c:manualLayout>
                  <c:x val="0.15"/>
                  <c:y val="0.1481481481481480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F3E-40B6-AB74-B52486868336}"/>
                </c:ext>
              </c:extLst>
            </c:dLbl>
            <c:dLbl>
              <c:idx val="2"/>
              <c:layout>
                <c:manualLayout>
                  <c:x val="-0.19861111111111113"/>
                  <c:y val="-2.7777777777777776E-2"/>
                </c:manualLayout>
              </c:layout>
              <c:showLegendKey val="0"/>
              <c:showVal val="0"/>
              <c:showCatName val="1"/>
              <c:showSerName val="0"/>
              <c:showPercent val="1"/>
              <c:showBubbleSize val="0"/>
              <c:extLst>
                <c:ext xmlns:c15="http://schemas.microsoft.com/office/drawing/2012/chart" uri="{CE6537A1-D6FC-4f65-9D91-7224C49458BB}">
                  <c15:layout>
                    <c:manualLayout>
                      <c:w val="0.26298293963254593"/>
                      <c:h val="0.27665718868474776"/>
                    </c:manualLayout>
                  </c15:layout>
                </c:ext>
                <c:ext xmlns:c16="http://schemas.microsoft.com/office/drawing/2014/chart" uri="{C3380CC4-5D6E-409C-BE32-E72D297353CC}">
                  <c16:uniqueId val="{00000004-8F3E-40B6-AB74-B52486868336}"/>
                </c:ext>
              </c:extLst>
            </c:dLbl>
            <c:dLbl>
              <c:idx val="3"/>
              <c:layout>
                <c:manualLayout>
                  <c:x val="-0.25"/>
                  <c:y val="-8.796296296296293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F3E-40B6-AB74-B5248686833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単純集計!$B$114:$B$117</c:f>
              <c:strCache>
                <c:ptCount val="4"/>
                <c:pt idx="0">
                  <c:v>よく利用している</c:v>
                </c:pt>
                <c:pt idx="1">
                  <c:v>利用したことはある</c:v>
                </c:pt>
                <c:pt idx="2">
                  <c:v>知っているが、利用したことはない</c:v>
                </c:pt>
                <c:pt idx="3">
                  <c:v>知らない</c:v>
                </c:pt>
              </c:strCache>
            </c:strRef>
          </c:cat>
          <c:val>
            <c:numRef>
              <c:f>単純集計!$F$114:$F$117</c:f>
              <c:numCache>
                <c:formatCode>0.0%</c:formatCode>
                <c:ptCount val="4"/>
                <c:pt idx="0">
                  <c:v>0.11405295315682282</c:v>
                </c:pt>
                <c:pt idx="1">
                  <c:v>0.31568228105906315</c:v>
                </c:pt>
                <c:pt idx="2">
                  <c:v>0.43788187372708759</c:v>
                </c:pt>
                <c:pt idx="3">
                  <c:v>0.13238289205702647</c:v>
                </c:pt>
              </c:numCache>
            </c:numRef>
          </c:val>
          <c:extLst>
            <c:ext xmlns:c16="http://schemas.microsoft.com/office/drawing/2014/chart" uri="{C3380CC4-5D6E-409C-BE32-E72D297353CC}">
              <c16:uniqueId val="{00000000-8F3E-40B6-AB74-B52486868336}"/>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中央公民館の利用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F68-4E2F-BD3B-B77D2A9E2D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5F68-4E2F-BD3B-B77D2A9E2D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5F68-4E2F-BD3B-B77D2A9E2D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5F68-4E2F-BD3B-B77D2A9E2DF5}"/>
              </c:ext>
            </c:extLst>
          </c:dPt>
          <c:dLbls>
            <c:dLbl>
              <c:idx val="0"/>
              <c:layout>
                <c:manualLayout>
                  <c:x val="-0.29722222222222228"/>
                  <c:y val="-9.722222222222223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F68-4E2F-BD3B-B77D2A9E2DF5}"/>
                </c:ext>
              </c:extLst>
            </c:dLbl>
            <c:dLbl>
              <c:idx val="1"/>
              <c:layout>
                <c:manualLayout>
                  <c:x val="0.20416666666666664"/>
                  <c:y val="-7.4074074074074084E-2"/>
                </c:manualLayout>
              </c:layout>
              <c:showLegendKey val="0"/>
              <c:showVal val="0"/>
              <c:showCatName val="1"/>
              <c:showSerName val="0"/>
              <c:showPercent val="1"/>
              <c:showBubbleSize val="0"/>
              <c:extLst>
                <c:ext xmlns:c15="http://schemas.microsoft.com/office/drawing/2012/chart" uri="{CE6537A1-D6FC-4f65-9D91-7224C49458BB}">
                  <c15:layout>
                    <c:manualLayout>
                      <c:w val="0.25187182852143475"/>
                      <c:h val="0.20623067949839607"/>
                    </c:manualLayout>
                  </c15:layout>
                </c:ext>
                <c:ext xmlns:c16="http://schemas.microsoft.com/office/drawing/2014/chart" uri="{C3380CC4-5D6E-409C-BE32-E72D297353CC}">
                  <c16:uniqueId val="{00000001-5F68-4E2F-BD3B-B77D2A9E2DF5}"/>
                </c:ext>
              </c:extLst>
            </c:dLbl>
            <c:dLbl>
              <c:idx val="2"/>
              <c:layout>
                <c:manualLayout>
                  <c:x val="0.2855982064741906"/>
                  <c:y val="-6.4814814814814894E-2"/>
                </c:manualLayout>
              </c:layout>
              <c:showLegendKey val="0"/>
              <c:showVal val="0"/>
              <c:showCatName val="1"/>
              <c:showSerName val="0"/>
              <c:showPercent val="1"/>
              <c:showBubbleSize val="0"/>
              <c:extLst>
                <c:ext xmlns:c15="http://schemas.microsoft.com/office/drawing/2012/chart" uri="{CE6537A1-D6FC-4f65-9D91-7224C49458BB}">
                  <c15:layout>
                    <c:manualLayout>
                      <c:w val="0.24806867891513562"/>
                      <c:h val="0.27665718868474776"/>
                    </c:manualLayout>
                  </c15:layout>
                </c:ext>
                <c:ext xmlns:c16="http://schemas.microsoft.com/office/drawing/2014/chart" uri="{C3380CC4-5D6E-409C-BE32-E72D297353CC}">
                  <c16:uniqueId val="{00000004-5F68-4E2F-BD3B-B77D2A9E2DF5}"/>
                </c:ext>
              </c:extLst>
            </c:dLbl>
            <c:dLbl>
              <c:idx val="3"/>
              <c:layout>
                <c:manualLayout>
                  <c:x val="-0.22500000000000003"/>
                  <c:y val="6.94444444444444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F68-4E2F-BD3B-B77D2A9E2DF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単純集計!$B$121:$B$124</c:f>
              <c:strCache>
                <c:ptCount val="4"/>
                <c:pt idx="0">
                  <c:v>よく利用している</c:v>
                </c:pt>
                <c:pt idx="1">
                  <c:v>利用したことはある</c:v>
                </c:pt>
                <c:pt idx="2">
                  <c:v>知っているが、利用したことはない</c:v>
                </c:pt>
                <c:pt idx="3">
                  <c:v>知らない</c:v>
                </c:pt>
              </c:strCache>
            </c:strRef>
          </c:cat>
          <c:val>
            <c:numRef>
              <c:f>単純集計!$F$121:$F$124</c:f>
              <c:numCache>
                <c:formatCode>0.0%</c:formatCode>
                <c:ptCount val="4"/>
                <c:pt idx="0">
                  <c:v>1.9027484143763214E-2</c:v>
                </c:pt>
                <c:pt idx="1">
                  <c:v>0.13530655391120508</c:v>
                </c:pt>
                <c:pt idx="2">
                  <c:v>0.58139534883720934</c:v>
                </c:pt>
                <c:pt idx="3">
                  <c:v>0.26427061310782241</c:v>
                </c:pt>
              </c:numCache>
            </c:numRef>
          </c:val>
          <c:extLst>
            <c:ext xmlns:c16="http://schemas.microsoft.com/office/drawing/2014/chart" uri="{C3380CC4-5D6E-409C-BE32-E72D297353CC}">
              <c16:uniqueId val="{00000000-5F68-4E2F-BD3B-B77D2A9E2DF5}"/>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金剛公民館の利用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CD63-4DE6-BBAD-7773A31F98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CD63-4DE6-BBAD-7773A31F98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CD63-4DE6-BBAD-7773A31F98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CD63-4DE6-BBAD-7773A31F987E}"/>
              </c:ext>
            </c:extLst>
          </c:dPt>
          <c:dLbls>
            <c:dLbl>
              <c:idx val="0"/>
              <c:layout>
                <c:manualLayout>
                  <c:x val="-0.34027777777777779"/>
                  <c:y val="-0.11111111111111109"/>
                </c:manualLayout>
              </c:layout>
              <c:showLegendKey val="0"/>
              <c:showVal val="0"/>
              <c:showCatName val="1"/>
              <c:showSerName val="0"/>
              <c:showPercent val="1"/>
              <c:showBubbleSize val="0"/>
              <c:extLst>
                <c:ext xmlns:c15="http://schemas.microsoft.com/office/drawing/2012/chart" uri="{CE6537A1-D6FC-4f65-9D91-7224C49458BB}">
                  <c15:layout>
                    <c:manualLayout>
                      <c:w val="0.22964960629921255"/>
                      <c:h val="0.20623067949839607"/>
                    </c:manualLayout>
                  </c15:layout>
                </c:ext>
                <c:ext xmlns:c16="http://schemas.microsoft.com/office/drawing/2014/chart" uri="{C3380CC4-5D6E-409C-BE32-E72D297353CC}">
                  <c16:uniqueId val="{00000002-CD63-4DE6-BBAD-7773A31F987E}"/>
                </c:ext>
              </c:extLst>
            </c:dLbl>
            <c:dLbl>
              <c:idx val="1"/>
              <c:layout>
                <c:manualLayout>
                  <c:x val="0.27499999999999991"/>
                  <c:y val="-1.38888888888889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D63-4DE6-BBAD-7773A31F987E}"/>
                </c:ext>
              </c:extLst>
            </c:dLbl>
            <c:dLbl>
              <c:idx val="2"/>
              <c:layout>
                <c:manualLayout>
                  <c:x val="0.18888899825021871"/>
                  <c:y val="4.6296296296296294E-2"/>
                </c:manualLayout>
              </c:layout>
              <c:showLegendKey val="0"/>
              <c:showVal val="0"/>
              <c:showCatName val="1"/>
              <c:showSerName val="0"/>
              <c:showPercent val="1"/>
              <c:showBubbleSize val="0"/>
              <c:extLst>
                <c:ext xmlns:c15="http://schemas.microsoft.com/office/drawing/2012/chart" uri="{CE6537A1-D6FC-4f65-9D91-7224C49458BB}">
                  <c15:layout>
                    <c:manualLayout>
                      <c:w val="0.24353849518810144"/>
                      <c:h val="0.27665718868474776"/>
                    </c:manualLayout>
                  </c15:layout>
                </c:ext>
                <c:ext xmlns:c16="http://schemas.microsoft.com/office/drawing/2014/chart" uri="{C3380CC4-5D6E-409C-BE32-E72D297353CC}">
                  <c16:uniqueId val="{00000004-CD63-4DE6-BBAD-7773A31F987E}"/>
                </c:ext>
              </c:extLst>
            </c:dLbl>
            <c:dLbl>
              <c:idx val="3"/>
              <c:layout>
                <c:manualLayout>
                  <c:x val="-0.18611111111111112"/>
                  <c:y val="6.944444444444436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D63-4DE6-BBAD-7773A31F987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単純集計!$B$128:$B$131</c:f>
              <c:strCache>
                <c:ptCount val="4"/>
                <c:pt idx="0">
                  <c:v>よく利用している</c:v>
                </c:pt>
                <c:pt idx="1">
                  <c:v>利用したことはある</c:v>
                </c:pt>
                <c:pt idx="2">
                  <c:v>知っているが、利用したことはない</c:v>
                </c:pt>
                <c:pt idx="3">
                  <c:v>知らない</c:v>
                </c:pt>
              </c:strCache>
            </c:strRef>
          </c:cat>
          <c:val>
            <c:numRef>
              <c:f>単純集計!$F$128:$F$131</c:f>
              <c:numCache>
                <c:formatCode>0.0%</c:formatCode>
                <c:ptCount val="4"/>
                <c:pt idx="0">
                  <c:v>1.8828451882845189E-2</c:v>
                </c:pt>
                <c:pt idx="1">
                  <c:v>7.5313807531380755E-2</c:v>
                </c:pt>
                <c:pt idx="2">
                  <c:v>0.52301255230125521</c:v>
                </c:pt>
                <c:pt idx="3">
                  <c:v>0.38284518828451886</c:v>
                </c:pt>
              </c:numCache>
            </c:numRef>
          </c:val>
          <c:extLst>
            <c:ext xmlns:c16="http://schemas.microsoft.com/office/drawing/2014/chart" uri="{C3380CC4-5D6E-409C-BE32-E72D297353CC}">
              <c16:uniqueId val="{00000000-CD63-4DE6-BBAD-7773A31F987E}"/>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市民会館（レインボーホール）</a:t>
            </a:r>
            <a:endParaRPr lang="en-US" altLang="ja-JP"/>
          </a:p>
          <a:p>
            <a:pPr>
              <a:defRPr/>
            </a:pPr>
            <a:r>
              <a:rPr lang="ja-JP" altLang="en-US"/>
              <a:t>の利用状況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7555-41BB-B949-38A2F3CE91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7555-41BB-B949-38A2F3CE91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7555-41BB-B949-38A2F3CE91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7555-41BB-B949-38A2F3CE9144}"/>
              </c:ext>
            </c:extLst>
          </c:dPt>
          <c:dLbls>
            <c:dLbl>
              <c:idx val="0"/>
              <c:layout>
                <c:manualLayout>
                  <c:x val="-0.31388888888888888"/>
                  <c:y val="-0.10185185185185189"/>
                </c:manualLayout>
              </c:layout>
              <c:showLegendKey val="0"/>
              <c:showVal val="0"/>
              <c:showCatName val="1"/>
              <c:showSerName val="0"/>
              <c:showPercent val="1"/>
              <c:showBubbleSize val="0"/>
              <c:extLst>
                <c:ext xmlns:c15="http://schemas.microsoft.com/office/drawing/2012/chart" uri="{CE6537A1-D6FC-4f65-9D91-7224C49458BB}">
                  <c15:layout>
                    <c:manualLayout>
                      <c:w val="0.22131627296587927"/>
                      <c:h val="0.20623067949839607"/>
                    </c:manualLayout>
                  </c15:layout>
                </c:ext>
                <c:ext xmlns:c16="http://schemas.microsoft.com/office/drawing/2014/chart" uri="{C3380CC4-5D6E-409C-BE32-E72D297353CC}">
                  <c16:uniqueId val="{00000004-7555-41BB-B949-38A2F3CE9144}"/>
                </c:ext>
              </c:extLst>
            </c:dLbl>
            <c:dLbl>
              <c:idx val="1"/>
              <c:layout>
                <c:manualLayout>
                  <c:x val="0.20833333333333334"/>
                  <c:y val="-0.1157407407407407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555-41BB-B949-38A2F3CE9144}"/>
                </c:ext>
              </c:extLst>
            </c:dLbl>
            <c:dLbl>
              <c:idx val="2"/>
              <c:layout>
                <c:manualLayout>
                  <c:x val="0.3611111111111111"/>
                  <c:y val="-4.629629629629621E-2"/>
                </c:manualLayout>
              </c:layout>
              <c:showLegendKey val="0"/>
              <c:showVal val="0"/>
              <c:showCatName val="1"/>
              <c:showSerName val="0"/>
              <c:showPercent val="1"/>
              <c:showBubbleSize val="0"/>
              <c:extLst>
                <c:ext xmlns:c15="http://schemas.microsoft.com/office/drawing/2012/chart" uri="{CE6537A1-D6FC-4f65-9D91-7224C49458BB}">
                  <c15:layout>
                    <c:manualLayout>
                      <c:w val="0.26020516185476816"/>
                      <c:h val="0.27665718868474776"/>
                    </c:manualLayout>
                  </c15:layout>
                </c:ext>
                <c:ext xmlns:c16="http://schemas.microsoft.com/office/drawing/2014/chart" uri="{C3380CC4-5D6E-409C-BE32-E72D297353CC}">
                  <c16:uniqueId val="{00000002-7555-41BB-B949-38A2F3CE9144}"/>
                </c:ext>
              </c:extLst>
            </c:dLbl>
            <c:dLbl>
              <c:idx val="3"/>
              <c:layout>
                <c:manualLayout>
                  <c:x val="-0.25555555555555554"/>
                  <c:y val="0.1898148148148148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555-41BB-B949-38A2F3CE914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単純集計!$B$142:$B$145</c:f>
              <c:strCache>
                <c:ptCount val="4"/>
                <c:pt idx="0">
                  <c:v>よく利用している</c:v>
                </c:pt>
                <c:pt idx="1">
                  <c:v>利用したことはある</c:v>
                </c:pt>
                <c:pt idx="2">
                  <c:v>知っているが、利用したことはない</c:v>
                </c:pt>
                <c:pt idx="3">
                  <c:v>知らない</c:v>
                </c:pt>
              </c:strCache>
            </c:strRef>
          </c:cat>
          <c:val>
            <c:numRef>
              <c:f>単純集計!$F$142:$F$145</c:f>
              <c:numCache>
                <c:formatCode>0.0%</c:formatCode>
                <c:ptCount val="4"/>
                <c:pt idx="0">
                  <c:v>2.0876826722338204E-2</c:v>
                </c:pt>
                <c:pt idx="1">
                  <c:v>0.23382045929018788</c:v>
                </c:pt>
                <c:pt idx="2">
                  <c:v>0.54070981210855951</c:v>
                </c:pt>
                <c:pt idx="3">
                  <c:v>0.20459290187891441</c:v>
                </c:pt>
              </c:numCache>
            </c:numRef>
          </c:val>
          <c:extLst>
            <c:ext xmlns:c16="http://schemas.microsoft.com/office/drawing/2014/chart" uri="{C3380CC4-5D6E-409C-BE32-E72D297353CC}">
              <c16:uniqueId val="{00000000-7555-41BB-B949-38A2F3CE9144}"/>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総合スポーツ公園</a:t>
            </a:r>
            <a:endParaRPr lang="en-US" altLang="ja-JP"/>
          </a:p>
          <a:p>
            <a:pPr>
              <a:defRPr/>
            </a:pPr>
            <a:r>
              <a:rPr lang="ja-JP" altLang="en-US"/>
              <a:t>の利用状況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94FB-4651-B887-2F26980519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94FB-4651-B887-2F26980519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94FB-4651-B887-2F26980519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94FB-4651-B887-2F269805194E}"/>
              </c:ext>
            </c:extLst>
          </c:dPt>
          <c:dLbls>
            <c:dLbl>
              <c:idx val="0"/>
              <c:layout>
                <c:manualLayout>
                  <c:x val="0.28749999999999998"/>
                  <c:y val="-0.14814814814814814"/>
                </c:manualLayout>
              </c:layout>
              <c:showLegendKey val="0"/>
              <c:showVal val="0"/>
              <c:showCatName val="1"/>
              <c:showSerName val="0"/>
              <c:showPercent val="1"/>
              <c:showBubbleSize val="0"/>
              <c:extLst>
                <c:ext xmlns:c15="http://schemas.microsoft.com/office/drawing/2012/chart" uri="{CE6537A1-D6FC-4f65-9D91-7224C49458BB}">
                  <c15:layout>
                    <c:manualLayout>
                      <c:w val="0.21853849518810142"/>
                      <c:h val="0.20623067949839607"/>
                    </c:manualLayout>
                  </c15:layout>
                </c:ext>
                <c:ext xmlns:c16="http://schemas.microsoft.com/office/drawing/2014/chart" uri="{C3380CC4-5D6E-409C-BE32-E72D297353CC}">
                  <c16:uniqueId val="{00000002-94FB-4651-B887-2F269805194E}"/>
                </c:ext>
              </c:extLst>
            </c:dLbl>
            <c:dLbl>
              <c:idx val="1"/>
              <c:layout>
                <c:manualLayout>
                  <c:x val="0.20833333333333323"/>
                  <c:y val="0.2222222222222222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4FB-4651-B887-2F269805194E}"/>
                </c:ext>
              </c:extLst>
            </c:dLbl>
            <c:dLbl>
              <c:idx val="2"/>
              <c:layout>
                <c:manualLayout>
                  <c:x val="-0.2305555555555556"/>
                  <c:y val="-0.16666666666666674"/>
                </c:manualLayout>
              </c:layout>
              <c:showLegendKey val="0"/>
              <c:showVal val="0"/>
              <c:showCatName val="1"/>
              <c:showSerName val="0"/>
              <c:showPercent val="1"/>
              <c:showBubbleSize val="0"/>
              <c:extLst>
                <c:ext xmlns:c15="http://schemas.microsoft.com/office/drawing/2012/chart" uri="{CE6537A1-D6FC-4f65-9D91-7224C49458BB}">
                  <c15:layout>
                    <c:manualLayout>
                      <c:w val="0.24909405074365704"/>
                      <c:h val="0.27665718868474776"/>
                    </c:manualLayout>
                  </c15:layout>
                </c:ext>
                <c:ext xmlns:c16="http://schemas.microsoft.com/office/drawing/2014/chart" uri="{C3380CC4-5D6E-409C-BE32-E72D297353CC}">
                  <c16:uniqueId val="{00000004-94FB-4651-B887-2F269805194E}"/>
                </c:ext>
              </c:extLst>
            </c:dLbl>
            <c:dLbl>
              <c:idx val="3"/>
              <c:layout>
                <c:manualLayout>
                  <c:x val="-0.28055555555555556"/>
                  <c:y val="-0.138888888888888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4FB-4651-B887-2F269805194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単純集計!$B$149:$B$152</c:f>
              <c:strCache>
                <c:ptCount val="4"/>
                <c:pt idx="0">
                  <c:v>よく利用している</c:v>
                </c:pt>
                <c:pt idx="1">
                  <c:v>利用したことはある</c:v>
                </c:pt>
                <c:pt idx="2">
                  <c:v>知っているが、利用したことはない</c:v>
                </c:pt>
                <c:pt idx="3">
                  <c:v>知らない</c:v>
                </c:pt>
              </c:strCache>
            </c:strRef>
          </c:cat>
          <c:val>
            <c:numRef>
              <c:f>単純集計!$F$149:$F$152</c:f>
              <c:numCache>
                <c:formatCode>0.0%</c:formatCode>
                <c:ptCount val="4"/>
                <c:pt idx="0">
                  <c:v>2.7310924369747899E-2</c:v>
                </c:pt>
                <c:pt idx="1">
                  <c:v>0.24369747899159663</c:v>
                </c:pt>
                <c:pt idx="2">
                  <c:v>0.60504201680672265</c:v>
                </c:pt>
                <c:pt idx="3">
                  <c:v>0.12394957983193278</c:v>
                </c:pt>
              </c:numCache>
            </c:numRef>
          </c:val>
          <c:extLst>
            <c:ext xmlns:c16="http://schemas.microsoft.com/office/drawing/2014/chart" uri="{C3380CC4-5D6E-409C-BE32-E72D297353CC}">
              <c16:uniqueId val="{00000000-94FB-4651-B887-2F269805194E}"/>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青少年スポーツホール</a:t>
            </a:r>
            <a:endParaRPr lang="en-US" altLang="ja-JP"/>
          </a:p>
          <a:p>
            <a:pPr>
              <a:defRPr/>
            </a:pPr>
            <a:r>
              <a:rPr lang="ja-JP" altLang="en-US"/>
              <a:t>の利用状況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1897-46EC-8EAC-1405A157F3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97-46EC-8EAC-1405A157F3F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1897-46EC-8EAC-1405A157F3F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1897-46EC-8EAC-1405A157F3F5}"/>
              </c:ext>
            </c:extLst>
          </c:dPt>
          <c:dLbls>
            <c:dLbl>
              <c:idx val="0"/>
              <c:layout>
                <c:manualLayout>
                  <c:x val="-0.32083333333333347"/>
                  <c:y val="-0.14814814814814814"/>
                </c:manualLayout>
              </c:layout>
              <c:showLegendKey val="0"/>
              <c:showVal val="0"/>
              <c:showCatName val="1"/>
              <c:showSerName val="0"/>
              <c:showPercent val="1"/>
              <c:showBubbleSize val="0"/>
              <c:extLst>
                <c:ext xmlns:c15="http://schemas.microsoft.com/office/drawing/2012/chart" uri="{CE6537A1-D6FC-4f65-9D91-7224C49458BB}">
                  <c15:layout>
                    <c:manualLayout>
                      <c:w val="0.23520516185476814"/>
                      <c:h val="0.20623067949839607"/>
                    </c:manualLayout>
                  </c15:layout>
                </c:ext>
                <c:ext xmlns:c16="http://schemas.microsoft.com/office/drawing/2014/chart" uri="{C3380CC4-5D6E-409C-BE32-E72D297353CC}">
                  <c16:uniqueId val="{00000002-1897-46EC-8EAC-1405A157F3F5}"/>
                </c:ext>
              </c:extLst>
            </c:dLbl>
            <c:dLbl>
              <c:idx val="1"/>
              <c:layout>
                <c:manualLayout>
                  <c:x val="0.30138888888888893"/>
                  <c:y val="-8.796296296296291E-2"/>
                </c:manualLayout>
              </c:layout>
              <c:showLegendKey val="0"/>
              <c:showVal val="0"/>
              <c:showCatName val="1"/>
              <c:showSerName val="0"/>
              <c:showPercent val="1"/>
              <c:showBubbleSize val="0"/>
              <c:extLst>
                <c:ext xmlns:c15="http://schemas.microsoft.com/office/drawing/2012/chart" uri="{CE6537A1-D6FC-4f65-9D91-7224C49458BB}">
                  <c15:layout>
                    <c:manualLayout>
                      <c:w val="0.24631627296587927"/>
                      <c:h val="0.20623067949839607"/>
                    </c:manualLayout>
                  </c15:layout>
                </c:ext>
                <c:ext xmlns:c16="http://schemas.microsoft.com/office/drawing/2014/chart" uri="{C3380CC4-5D6E-409C-BE32-E72D297353CC}">
                  <c16:uniqueId val="{00000003-1897-46EC-8EAC-1405A157F3F5}"/>
                </c:ext>
              </c:extLst>
            </c:dLbl>
            <c:dLbl>
              <c:idx val="2"/>
              <c:layout>
                <c:manualLayout>
                  <c:x val="0.16388888888888875"/>
                  <c:y val="0.15277777777777787"/>
                </c:manualLayout>
              </c:layout>
              <c:showLegendKey val="0"/>
              <c:showVal val="0"/>
              <c:showCatName val="1"/>
              <c:showSerName val="0"/>
              <c:showPercent val="1"/>
              <c:showBubbleSize val="0"/>
              <c:extLst>
                <c:ext xmlns:c15="http://schemas.microsoft.com/office/drawing/2012/chart" uri="{CE6537A1-D6FC-4f65-9D91-7224C49458BB}">
                  <c15:layout>
                    <c:manualLayout>
                      <c:w val="0.24353849518810144"/>
                      <c:h val="0.27665718868474776"/>
                    </c:manualLayout>
                  </c15:layout>
                </c:ext>
                <c:ext xmlns:c16="http://schemas.microsoft.com/office/drawing/2014/chart" uri="{C3380CC4-5D6E-409C-BE32-E72D297353CC}">
                  <c16:uniqueId val="{00000001-1897-46EC-8EAC-1405A157F3F5}"/>
                </c:ext>
              </c:extLst>
            </c:dLbl>
            <c:dLbl>
              <c:idx val="3"/>
              <c:layout>
                <c:manualLayout>
                  <c:x val="-0.15000000000000002"/>
                  <c:y val="5.555555555555564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897-46EC-8EAC-1405A157F3F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単純集計!$B$163:$B$166</c:f>
              <c:strCache>
                <c:ptCount val="4"/>
                <c:pt idx="0">
                  <c:v>よく利用している</c:v>
                </c:pt>
                <c:pt idx="1">
                  <c:v>利用したことはある</c:v>
                </c:pt>
                <c:pt idx="2">
                  <c:v>知っているが、利用したことはない</c:v>
                </c:pt>
                <c:pt idx="3">
                  <c:v>知らない</c:v>
                </c:pt>
              </c:strCache>
            </c:strRef>
          </c:cat>
          <c:val>
            <c:numRef>
              <c:f>単純集計!$F$163:$F$166</c:f>
              <c:numCache>
                <c:formatCode>0.0%</c:formatCode>
                <c:ptCount val="4"/>
                <c:pt idx="0">
                  <c:v>4.2016806722689074E-3</c:v>
                </c:pt>
                <c:pt idx="1">
                  <c:v>3.3613445378151259E-2</c:v>
                </c:pt>
                <c:pt idx="2">
                  <c:v>0.43697478991596639</c:v>
                </c:pt>
                <c:pt idx="3">
                  <c:v>0.52521008403361347</c:v>
                </c:pt>
              </c:numCache>
            </c:numRef>
          </c:val>
          <c:extLst>
            <c:ext xmlns:c16="http://schemas.microsoft.com/office/drawing/2014/chart" uri="{C3380CC4-5D6E-409C-BE32-E72D297353CC}">
              <c16:uniqueId val="{00000000-1897-46EC-8EAC-1405A157F3F5}"/>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上記以外のスポーツ施設</a:t>
            </a:r>
            <a:endParaRPr lang="en-US" altLang="ja-JP"/>
          </a:p>
          <a:p>
            <a:pPr>
              <a:defRPr/>
            </a:pPr>
            <a:r>
              <a:rPr lang="ja-JP" altLang="en-US"/>
              <a:t>の利用状況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907-4E35-A5A8-4C9196CC0A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907-4E35-A5A8-4C9196CC0A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E907-4E35-A5A8-4C9196CC0A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E907-4E35-A5A8-4C9196CC0A22}"/>
              </c:ext>
            </c:extLst>
          </c:dPt>
          <c:dLbls>
            <c:dLbl>
              <c:idx val="0"/>
              <c:layout>
                <c:manualLayout>
                  <c:x val="-0.31388888888888894"/>
                  <c:y val="-0.1111111111111111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907-4E35-A5A8-4C9196CC0A22}"/>
                </c:ext>
              </c:extLst>
            </c:dLbl>
            <c:dLbl>
              <c:idx val="1"/>
              <c:layout>
                <c:manualLayout>
                  <c:x val="0.29027777777777769"/>
                  <c:y val="-6.0185185185185217E-2"/>
                </c:manualLayout>
              </c:layout>
              <c:showLegendKey val="0"/>
              <c:showVal val="0"/>
              <c:showCatName val="1"/>
              <c:showSerName val="0"/>
              <c:showPercent val="1"/>
              <c:showBubbleSize val="0"/>
              <c:extLst>
                <c:ext xmlns:c15="http://schemas.microsoft.com/office/drawing/2012/chart" uri="{CE6537A1-D6FC-4f65-9D91-7224C49458BB}">
                  <c15:layout>
                    <c:manualLayout>
                      <c:w val="0.25742738407699034"/>
                      <c:h val="0.20623067949839607"/>
                    </c:manualLayout>
                  </c15:layout>
                </c:ext>
                <c:ext xmlns:c16="http://schemas.microsoft.com/office/drawing/2014/chart" uri="{C3380CC4-5D6E-409C-BE32-E72D297353CC}">
                  <c16:uniqueId val="{00000002-E907-4E35-A5A8-4C9196CC0A22}"/>
                </c:ext>
              </c:extLst>
            </c:dLbl>
            <c:dLbl>
              <c:idx val="2"/>
              <c:layout>
                <c:manualLayout>
                  <c:x val="0.21527777777777768"/>
                  <c:y val="0.27777777777777768"/>
                </c:manualLayout>
              </c:layout>
              <c:showLegendKey val="0"/>
              <c:showVal val="0"/>
              <c:showCatName val="1"/>
              <c:showSerName val="0"/>
              <c:showPercent val="1"/>
              <c:showBubbleSize val="0"/>
              <c:extLst>
                <c:ext xmlns:c15="http://schemas.microsoft.com/office/drawing/2012/chart" uri="{CE6537A1-D6FC-4f65-9D91-7224C49458BB}">
                  <c15:layout>
                    <c:manualLayout>
                      <c:w val="0.24631627296587927"/>
                      <c:h val="0.27665718868474776"/>
                    </c:manualLayout>
                  </c15:layout>
                </c:ext>
                <c:ext xmlns:c16="http://schemas.microsoft.com/office/drawing/2014/chart" uri="{C3380CC4-5D6E-409C-BE32-E72D297353CC}">
                  <c16:uniqueId val="{00000001-E907-4E35-A5A8-4C9196CC0A22}"/>
                </c:ext>
              </c:extLst>
            </c:dLbl>
            <c:dLbl>
              <c:idx val="3"/>
              <c:layout>
                <c:manualLayout>
                  <c:x val="-0.16944444444444445"/>
                  <c:y val="-1.388888888888888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907-4E35-A5A8-4C9196CC0A2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単純集計!$B$170:$B$173</c:f>
              <c:strCache>
                <c:ptCount val="4"/>
                <c:pt idx="0">
                  <c:v>よく利用している</c:v>
                </c:pt>
                <c:pt idx="1">
                  <c:v>利用したことはある</c:v>
                </c:pt>
                <c:pt idx="2">
                  <c:v>知っているが、利用したことはない</c:v>
                </c:pt>
                <c:pt idx="3">
                  <c:v>知らない</c:v>
                </c:pt>
              </c:strCache>
            </c:strRef>
          </c:cat>
          <c:val>
            <c:numRef>
              <c:f>単純集計!$F$170:$F$173</c:f>
              <c:numCache>
                <c:formatCode>0.0%</c:formatCode>
                <c:ptCount val="4"/>
                <c:pt idx="0">
                  <c:v>2.3201856148491878E-2</c:v>
                </c:pt>
                <c:pt idx="1">
                  <c:v>4.1763341067285381E-2</c:v>
                </c:pt>
                <c:pt idx="2">
                  <c:v>0.21113689095127611</c:v>
                </c:pt>
                <c:pt idx="3">
                  <c:v>0.72389791183294661</c:v>
                </c:pt>
              </c:numCache>
            </c:numRef>
          </c:val>
          <c:extLst>
            <c:ext xmlns:c16="http://schemas.microsoft.com/office/drawing/2014/chart" uri="{C3380CC4-5D6E-409C-BE32-E72D297353CC}">
              <c16:uniqueId val="{00000000-E907-4E35-A5A8-4C9196CC0A22}"/>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生涯学習における阻害要因</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530863685592839E-3"/>
          <c:y val="0.29580162427340556"/>
          <c:w val="0.96944444444444444"/>
          <c:h val="0.68955635753864108"/>
        </c:manualLayout>
      </c:layout>
      <c:pie3DChart>
        <c:varyColors val="1"/>
        <c:ser>
          <c:idx val="0"/>
          <c:order val="0"/>
          <c:explosion val="4"/>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319-495B-9583-78CA2E863BA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9319-495B-9583-78CA2E863BA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9319-495B-9583-78CA2E863BA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0A-469F-9996-2510904305D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0A-469F-9996-2510904305D7}"/>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0A-469F-9996-2510904305D7}"/>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0A-469F-9996-2510904305D7}"/>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2-9319-495B-9583-78CA2E863BA4}"/>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9319-495B-9583-78CA2E863BA4}"/>
              </c:ext>
            </c:extLst>
          </c:dPt>
          <c:dLbls>
            <c:dLbl>
              <c:idx val="0"/>
              <c:layout>
                <c:manualLayout>
                  <c:x val="-0.11612899264784884"/>
                  <c:y val="-8.005221715706589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319-495B-9583-78CA2E863BA4}"/>
                </c:ext>
              </c:extLst>
            </c:dLbl>
            <c:dLbl>
              <c:idx val="1"/>
              <c:layout>
                <c:manualLayout>
                  <c:x val="-1.0771990788298621E-2"/>
                  <c:y val="-0.1227936952907064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319-495B-9583-78CA2E863BA4}"/>
                </c:ext>
              </c:extLst>
            </c:dLbl>
            <c:dLbl>
              <c:idx val="2"/>
              <c:layout>
                <c:manualLayout>
                  <c:x val="-0.15399610136452241"/>
                  <c:y val="-0.2263221439425335"/>
                </c:manualLayout>
              </c:layout>
              <c:showLegendKey val="0"/>
              <c:showVal val="0"/>
              <c:showCatName val="1"/>
              <c:showSerName val="0"/>
              <c:showPercent val="1"/>
              <c:showBubbleSize val="0"/>
              <c:extLst>
                <c:ext xmlns:c15="http://schemas.microsoft.com/office/drawing/2012/chart" uri="{CE6537A1-D6FC-4f65-9D91-7224C49458BB}">
                  <c15:layout>
                    <c:manualLayout>
                      <c:w val="0.26770630279402208"/>
                      <c:h val="0.15478961182483769"/>
                    </c:manualLayout>
                  </c15:layout>
                </c:ext>
                <c:ext xmlns:c16="http://schemas.microsoft.com/office/drawing/2014/chart" uri="{C3380CC4-5D6E-409C-BE32-E72D297353CC}">
                  <c16:uniqueId val="{00000003-9319-495B-9583-78CA2E863BA4}"/>
                </c:ext>
              </c:extLst>
            </c:dLbl>
            <c:dLbl>
              <c:idx val="7"/>
              <c:layout>
                <c:manualLayout>
                  <c:x val="7.2344758074831287E-3"/>
                  <c:y val="-6.100428235944191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319-495B-9583-78CA2E863BA4}"/>
                </c:ext>
              </c:extLst>
            </c:dLbl>
            <c:dLbl>
              <c:idx val="8"/>
              <c:layout>
                <c:manualLayout>
                  <c:x val="4.9201515580464227E-2"/>
                  <c:y val="-9.54550576465899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319-495B-9583-78CA2E863B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単純集計!$B$297:$B$305</c:f>
              <c:strCache>
                <c:ptCount val="9"/>
                <c:pt idx="0">
                  <c:v>仕事が忙しくて時間がない</c:v>
                </c:pt>
                <c:pt idx="1">
                  <c:v>家事や育児・介護が忙しくて時間がない</c:v>
                </c:pt>
                <c:pt idx="2">
                  <c:v>きっかけがつかめない</c:v>
                </c:pt>
                <c:pt idx="3">
                  <c:v>経済的理由</c:v>
                </c:pt>
                <c:pt idx="4">
                  <c:v>情報がない</c:v>
                </c:pt>
                <c:pt idx="5">
                  <c:v>施設が遠い</c:v>
                </c:pt>
                <c:pt idx="6">
                  <c:v>興味のある講座がない</c:v>
                </c:pt>
                <c:pt idx="7">
                  <c:v>手続きが面倒</c:v>
                </c:pt>
                <c:pt idx="8">
                  <c:v>その他</c:v>
                </c:pt>
              </c:strCache>
            </c:strRef>
          </c:cat>
          <c:val>
            <c:numRef>
              <c:f>単純集計!$F$297:$F$305</c:f>
              <c:numCache>
                <c:formatCode>General</c:formatCode>
                <c:ptCount val="9"/>
                <c:pt idx="0">
                  <c:v>182</c:v>
                </c:pt>
                <c:pt idx="1">
                  <c:v>80</c:v>
                </c:pt>
                <c:pt idx="2">
                  <c:v>154</c:v>
                </c:pt>
                <c:pt idx="3">
                  <c:v>107</c:v>
                </c:pt>
                <c:pt idx="4">
                  <c:v>81</c:v>
                </c:pt>
                <c:pt idx="5">
                  <c:v>84</c:v>
                </c:pt>
                <c:pt idx="6">
                  <c:v>131</c:v>
                </c:pt>
                <c:pt idx="7">
                  <c:v>65</c:v>
                </c:pt>
                <c:pt idx="8">
                  <c:v>46</c:v>
                </c:pt>
              </c:numCache>
            </c:numRef>
          </c:val>
          <c:extLst>
            <c:ext xmlns:c16="http://schemas.microsoft.com/office/drawing/2014/chart" uri="{C3380CC4-5D6E-409C-BE32-E72D297353CC}">
              <c16:uniqueId val="{00000000-9319-495B-9583-78CA2E863BA4}"/>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問１　回答者の性別</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762-47B0-9108-D132433E07C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762-47B0-9108-D132433E07C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762-47B0-9108-D132433E07CD}"/>
              </c:ext>
            </c:extLst>
          </c:dPt>
          <c:dLbls>
            <c:dLbl>
              <c:idx val="0"/>
              <c:layout>
                <c:manualLayout>
                  <c:x val="-0.25970974216458237"/>
                  <c:y val="-0.10334917386428018"/>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762-47B0-9108-D132433E07CD}"/>
                </c:ext>
              </c:extLst>
            </c:dLbl>
            <c:dLbl>
              <c:idx val="1"/>
              <c:layout>
                <c:manualLayout>
                  <c:x val="0.23458854407904894"/>
                  <c:y val="5.4491888954409332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762-47B0-9108-D132433E07CD}"/>
                </c:ext>
              </c:extLst>
            </c:dLbl>
            <c:dLbl>
              <c:idx val="2"/>
              <c:layout>
                <c:manualLayout>
                  <c:x val="0.39021798921841355"/>
                  <c:y val="-2.8012896025792051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762-47B0-9108-D132433E07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単純集計!$B$4:$B$6</c:f>
              <c:strCache>
                <c:ptCount val="3"/>
                <c:pt idx="0">
                  <c:v>女性</c:v>
                </c:pt>
                <c:pt idx="1">
                  <c:v>男性</c:v>
                </c:pt>
                <c:pt idx="2">
                  <c:v>その他</c:v>
                </c:pt>
              </c:strCache>
            </c:strRef>
          </c:cat>
          <c:val>
            <c:numRef>
              <c:f>単純集計!$D$4:$D$6</c:f>
              <c:numCache>
                <c:formatCode>0.0%</c:formatCode>
                <c:ptCount val="3"/>
                <c:pt idx="0">
                  <c:v>0.55700934579439254</c:v>
                </c:pt>
                <c:pt idx="1">
                  <c:v>0.44112149532710282</c:v>
                </c:pt>
                <c:pt idx="2">
                  <c:v>1.869158878504673E-3</c:v>
                </c:pt>
              </c:numCache>
            </c:numRef>
          </c:val>
          <c:extLst>
            <c:ext xmlns:c16="http://schemas.microsoft.com/office/drawing/2014/chart" uri="{C3380CC4-5D6E-409C-BE32-E72D297353CC}">
              <c16:uniqueId val="{00000006-B762-47B0-9108-D132433E07C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問２　回答者の年代</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単純集計!$B$10:$B$16</c:f>
              <c:strCache>
                <c:ptCount val="7"/>
                <c:pt idx="0">
                  <c:v>１９歳以下</c:v>
                </c:pt>
                <c:pt idx="1">
                  <c:v>２０代</c:v>
                </c:pt>
                <c:pt idx="2">
                  <c:v>３０代</c:v>
                </c:pt>
                <c:pt idx="3">
                  <c:v>４０代</c:v>
                </c:pt>
                <c:pt idx="4">
                  <c:v>５０代</c:v>
                </c:pt>
                <c:pt idx="5">
                  <c:v>６０代</c:v>
                </c:pt>
                <c:pt idx="6">
                  <c:v>７０代以上</c:v>
                </c:pt>
              </c:strCache>
            </c:strRef>
          </c:cat>
          <c:val>
            <c:numRef>
              <c:f>単純集計!$C$10:$C$16</c:f>
              <c:numCache>
                <c:formatCode>General</c:formatCode>
                <c:ptCount val="7"/>
                <c:pt idx="0">
                  <c:v>52</c:v>
                </c:pt>
                <c:pt idx="1">
                  <c:v>125</c:v>
                </c:pt>
                <c:pt idx="2">
                  <c:v>28</c:v>
                </c:pt>
                <c:pt idx="3">
                  <c:v>63</c:v>
                </c:pt>
                <c:pt idx="4">
                  <c:v>82</c:v>
                </c:pt>
                <c:pt idx="5">
                  <c:v>75</c:v>
                </c:pt>
                <c:pt idx="6">
                  <c:v>112</c:v>
                </c:pt>
              </c:numCache>
            </c:numRef>
          </c:val>
          <c:extLst>
            <c:ext xmlns:c16="http://schemas.microsoft.com/office/drawing/2014/chart" uri="{C3380CC4-5D6E-409C-BE32-E72D297353CC}">
              <c16:uniqueId val="{00000000-F2A9-4FFB-907A-37EBD4746421}"/>
            </c:ext>
          </c:extLst>
        </c:ser>
        <c:dLbls>
          <c:showLegendKey val="0"/>
          <c:showVal val="0"/>
          <c:showCatName val="0"/>
          <c:showSerName val="0"/>
          <c:showPercent val="0"/>
          <c:showBubbleSize val="0"/>
        </c:dLbls>
        <c:gapWidth val="219"/>
        <c:axId val="724398384"/>
        <c:axId val="724417936"/>
      </c:barChart>
      <c:catAx>
        <c:axId val="72439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4417936"/>
        <c:crosses val="autoZero"/>
        <c:auto val="1"/>
        <c:lblAlgn val="ctr"/>
        <c:lblOffset val="100"/>
        <c:noMultiLvlLbl val="0"/>
      </c:catAx>
      <c:valAx>
        <c:axId val="724417936"/>
        <c:scaling>
          <c:orientation val="minMax"/>
        </c:scaling>
        <c:delete val="1"/>
        <c:axPos val="b"/>
        <c:numFmt formatCode="General" sourceLinked="1"/>
        <c:majorTickMark val="none"/>
        <c:minorTickMark val="none"/>
        <c:tickLblPos val="nextTo"/>
        <c:crossAx val="724398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問３　お住まい</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cat>
            <c:strRef>
              <c:f>単純集計!$B$20:$B$35</c:f>
              <c:strCache>
                <c:ptCount val="16"/>
                <c:pt idx="0">
                  <c:v>富田林小校区</c:v>
                </c:pt>
                <c:pt idx="1">
                  <c:v>新堂小校区</c:v>
                </c:pt>
                <c:pt idx="2">
                  <c:v>喜志小校区</c:v>
                </c:pt>
                <c:pt idx="3">
                  <c:v>大伴小校区</c:v>
                </c:pt>
                <c:pt idx="4">
                  <c:v>彼方小校区</c:v>
                </c:pt>
                <c:pt idx="5">
                  <c:v>錦郡小校区</c:v>
                </c:pt>
                <c:pt idx="6">
                  <c:v>川西小校区</c:v>
                </c:pt>
                <c:pt idx="7">
                  <c:v>東条小校区</c:v>
                </c:pt>
                <c:pt idx="8">
                  <c:v>高辺台小校区</c:v>
                </c:pt>
                <c:pt idx="9">
                  <c:v>久野喜台小校区</c:v>
                </c:pt>
                <c:pt idx="10">
                  <c:v>寺池台小校区</c:v>
                </c:pt>
                <c:pt idx="11">
                  <c:v>伏山台小校区</c:v>
                </c:pt>
                <c:pt idx="12">
                  <c:v>喜志西小校区</c:v>
                </c:pt>
                <c:pt idx="13">
                  <c:v>藤沢台小校区</c:v>
                </c:pt>
                <c:pt idx="14">
                  <c:v>小金台小校区</c:v>
                </c:pt>
                <c:pt idx="15">
                  <c:v>向陽台小校区</c:v>
                </c:pt>
              </c:strCache>
            </c:strRef>
          </c:cat>
          <c:val>
            <c:numRef>
              <c:f>単純集計!$C$20:$C$35</c:f>
              <c:numCache>
                <c:formatCode>General</c:formatCode>
                <c:ptCount val="16"/>
                <c:pt idx="0">
                  <c:v>56</c:v>
                </c:pt>
                <c:pt idx="1">
                  <c:v>37</c:v>
                </c:pt>
                <c:pt idx="2">
                  <c:v>27</c:v>
                </c:pt>
                <c:pt idx="3">
                  <c:v>40</c:v>
                </c:pt>
                <c:pt idx="4">
                  <c:v>36</c:v>
                </c:pt>
                <c:pt idx="5">
                  <c:v>29</c:v>
                </c:pt>
                <c:pt idx="6">
                  <c:v>39</c:v>
                </c:pt>
                <c:pt idx="7">
                  <c:v>6</c:v>
                </c:pt>
                <c:pt idx="8">
                  <c:v>19</c:v>
                </c:pt>
                <c:pt idx="9">
                  <c:v>30</c:v>
                </c:pt>
                <c:pt idx="10">
                  <c:v>44</c:v>
                </c:pt>
                <c:pt idx="11">
                  <c:v>16</c:v>
                </c:pt>
                <c:pt idx="12">
                  <c:v>25</c:v>
                </c:pt>
                <c:pt idx="13">
                  <c:v>55</c:v>
                </c:pt>
                <c:pt idx="14">
                  <c:v>43</c:v>
                </c:pt>
                <c:pt idx="15">
                  <c:v>25</c:v>
                </c:pt>
              </c:numCache>
            </c:numRef>
          </c:val>
          <c:extLst>
            <c:ext xmlns:c16="http://schemas.microsoft.com/office/drawing/2014/chart" uri="{C3380CC4-5D6E-409C-BE32-E72D297353CC}">
              <c16:uniqueId val="{00000000-7BFC-4B34-8CFA-6843D238C0E9}"/>
            </c:ext>
          </c:extLst>
        </c:ser>
        <c:dLbls>
          <c:showLegendKey val="0"/>
          <c:showVal val="0"/>
          <c:showCatName val="0"/>
          <c:showSerName val="0"/>
          <c:showPercent val="0"/>
          <c:showBubbleSize val="0"/>
        </c:dLbls>
        <c:gapWidth val="219"/>
        <c:overlap val="-27"/>
        <c:axId val="598027824"/>
        <c:axId val="598027408"/>
      </c:barChart>
      <c:catAx>
        <c:axId val="59802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8027408"/>
        <c:crosses val="autoZero"/>
        <c:auto val="1"/>
        <c:lblAlgn val="ctr"/>
        <c:lblOffset val="100"/>
        <c:noMultiLvlLbl val="0"/>
      </c:catAx>
      <c:valAx>
        <c:axId val="598027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8027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問３　回答者の住所</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B2-4EC0-9CEE-63F3F1C1F1BF}"/>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B2-4EC0-9CEE-63F3F1C1F1BF}"/>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B2-4EC0-9CEE-63F3F1C1F1B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B2-4EC0-9CEE-63F3F1C1F1BF}"/>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B2-4EC0-9CEE-63F3F1C1F1BF}"/>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B2-4EC0-9CEE-63F3F1C1F1BF}"/>
                </c:ext>
              </c:extLst>
            </c:dLbl>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B2-4EC0-9CEE-63F3F1C1F1BF}"/>
                </c:ext>
              </c:extLst>
            </c:dLbl>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B2-4EC0-9CEE-63F3F1C1F1BF}"/>
                </c:ext>
              </c:extLst>
            </c:dLbl>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B2-4EC0-9CEE-63F3F1C1F1BF}"/>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FB2-4EC0-9CEE-63F3F1C1F1BF}"/>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FB2-4EC0-9CEE-63F3F1C1F1BF}"/>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FB2-4EC0-9CEE-63F3F1C1F1BF}"/>
                </c:ext>
              </c:extLst>
            </c:dLbl>
            <c:dLbl>
              <c:idx val="1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FB2-4EC0-9CEE-63F3F1C1F1BF}"/>
                </c:ext>
              </c:extLst>
            </c:dLbl>
            <c:dLbl>
              <c:idx val="1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FB2-4EC0-9CEE-63F3F1C1F1BF}"/>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FB2-4EC0-9CEE-63F3F1C1F1BF}"/>
                </c:ext>
              </c:extLst>
            </c:dLbl>
            <c:dLbl>
              <c:idx val="1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FB2-4EC0-9CEE-63F3F1C1F1B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単純集計!$B$20:$B$35</c:f>
              <c:strCache>
                <c:ptCount val="16"/>
                <c:pt idx="0">
                  <c:v>富田林小校区</c:v>
                </c:pt>
                <c:pt idx="1">
                  <c:v>新堂小校区</c:v>
                </c:pt>
                <c:pt idx="2">
                  <c:v>喜志小校区</c:v>
                </c:pt>
                <c:pt idx="3">
                  <c:v>大伴小校区</c:v>
                </c:pt>
                <c:pt idx="4">
                  <c:v>彼方小校区</c:v>
                </c:pt>
                <c:pt idx="5">
                  <c:v>錦郡小校区</c:v>
                </c:pt>
                <c:pt idx="6">
                  <c:v>川西小校区</c:v>
                </c:pt>
                <c:pt idx="7">
                  <c:v>東条小校区</c:v>
                </c:pt>
                <c:pt idx="8">
                  <c:v>高辺台小校区</c:v>
                </c:pt>
                <c:pt idx="9">
                  <c:v>久野喜台小校区</c:v>
                </c:pt>
                <c:pt idx="10">
                  <c:v>寺池台小校区</c:v>
                </c:pt>
                <c:pt idx="11">
                  <c:v>伏山台小校区</c:v>
                </c:pt>
                <c:pt idx="12">
                  <c:v>喜志西小校区</c:v>
                </c:pt>
                <c:pt idx="13">
                  <c:v>藤沢台小校区</c:v>
                </c:pt>
                <c:pt idx="14">
                  <c:v>小金台小校区</c:v>
                </c:pt>
                <c:pt idx="15">
                  <c:v>向陽台小校区</c:v>
                </c:pt>
              </c:strCache>
            </c:strRef>
          </c:cat>
          <c:val>
            <c:numRef>
              <c:f>単純集計!$C$20:$C$35</c:f>
              <c:numCache>
                <c:formatCode>General</c:formatCode>
                <c:ptCount val="16"/>
                <c:pt idx="0">
                  <c:v>56</c:v>
                </c:pt>
                <c:pt idx="1">
                  <c:v>37</c:v>
                </c:pt>
                <c:pt idx="2">
                  <c:v>27</c:v>
                </c:pt>
                <c:pt idx="3">
                  <c:v>40</c:v>
                </c:pt>
                <c:pt idx="4">
                  <c:v>36</c:v>
                </c:pt>
                <c:pt idx="5">
                  <c:v>29</c:v>
                </c:pt>
                <c:pt idx="6">
                  <c:v>39</c:v>
                </c:pt>
                <c:pt idx="7">
                  <c:v>6</c:v>
                </c:pt>
                <c:pt idx="8">
                  <c:v>19</c:v>
                </c:pt>
                <c:pt idx="9">
                  <c:v>30</c:v>
                </c:pt>
                <c:pt idx="10">
                  <c:v>44</c:v>
                </c:pt>
                <c:pt idx="11">
                  <c:v>16</c:v>
                </c:pt>
                <c:pt idx="12">
                  <c:v>25</c:v>
                </c:pt>
                <c:pt idx="13">
                  <c:v>55</c:v>
                </c:pt>
                <c:pt idx="14">
                  <c:v>43</c:v>
                </c:pt>
                <c:pt idx="15">
                  <c:v>25</c:v>
                </c:pt>
              </c:numCache>
            </c:numRef>
          </c:val>
          <c:extLst>
            <c:ext xmlns:c16="http://schemas.microsoft.com/office/drawing/2014/chart" uri="{C3380CC4-5D6E-409C-BE32-E72D297353CC}">
              <c16:uniqueId val="{00000010-9FB2-4EC0-9CEE-63F3F1C1F1BF}"/>
            </c:ext>
          </c:extLst>
        </c:ser>
        <c:dLbls>
          <c:showLegendKey val="0"/>
          <c:showVal val="0"/>
          <c:showCatName val="0"/>
          <c:showSerName val="0"/>
          <c:showPercent val="0"/>
          <c:showBubbleSize val="0"/>
        </c:dLbls>
        <c:gapWidth val="219"/>
        <c:axId val="598027824"/>
        <c:axId val="598027408"/>
      </c:barChart>
      <c:catAx>
        <c:axId val="598027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8027408"/>
        <c:crosses val="autoZero"/>
        <c:auto val="1"/>
        <c:lblAlgn val="ctr"/>
        <c:lblOffset val="100"/>
        <c:noMultiLvlLbl val="0"/>
      </c:catAx>
      <c:valAx>
        <c:axId val="598027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8027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問４　回答者の家族構成</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64-4DBC-B507-9F4E34C073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64-4DBC-B507-9F4E34C073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64-4DBC-B507-9F4E34C073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64-4DBC-B507-9F4E34C0735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64-4DBC-B507-9F4E34C07355}"/>
              </c:ext>
            </c:extLst>
          </c:dPt>
          <c:dLbls>
            <c:dLbl>
              <c:idx val="1"/>
              <c:layout>
                <c:manualLayout>
                  <c:x val="2.991535433070866E-2"/>
                  <c:y val="0.1361224117818606"/>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564-4DBC-B507-9F4E34C07355}"/>
                </c:ext>
              </c:extLst>
            </c:dLbl>
            <c:dLbl>
              <c:idx val="3"/>
              <c:layout>
                <c:manualLayout>
                  <c:x val="-0.19802029223958945"/>
                  <c:y val="0.25881935325905214"/>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564-4DBC-B507-9F4E34C07355}"/>
                </c:ext>
              </c:extLst>
            </c:dLbl>
            <c:dLbl>
              <c:idx val="4"/>
              <c:layout>
                <c:manualLayout>
                  <c:x val="-0.35926274141105496"/>
                  <c:y val="-6.8803087640883342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564-4DBC-B507-9F4E34C073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単純集計!$B$39:$B$43</c:f>
              <c:strCache>
                <c:ptCount val="5"/>
                <c:pt idx="0">
                  <c:v>単身世帯</c:v>
                </c:pt>
                <c:pt idx="1">
                  <c:v>夫婦のみの世帯</c:v>
                </c:pt>
                <c:pt idx="2">
                  <c:v>親子２世代</c:v>
                </c:pt>
                <c:pt idx="3">
                  <c:v>親・子・孫の３世代</c:v>
                </c:pt>
                <c:pt idx="4">
                  <c:v>その他</c:v>
                </c:pt>
              </c:strCache>
            </c:strRef>
          </c:cat>
          <c:val>
            <c:numRef>
              <c:f>単純集計!$D$39:$D$43</c:f>
              <c:numCache>
                <c:formatCode>0.0%</c:formatCode>
                <c:ptCount val="5"/>
                <c:pt idx="0">
                  <c:v>9.4517958412098299E-2</c:v>
                </c:pt>
                <c:pt idx="1">
                  <c:v>0.28922495274102078</c:v>
                </c:pt>
                <c:pt idx="2">
                  <c:v>0.49905482041587901</c:v>
                </c:pt>
                <c:pt idx="3">
                  <c:v>9.2627599243856329E-2</c:v>
                </c:pt>
                <c:pt idx="4">
                  <c:v>2.4574669187145556E-2</c:v>
                </c:pt>
              </c:numCache>
            </c:numRef>
          </c:val>
          <c:extLst>
            <c:ext xmlns:c16="http://schemas.microsoft.com/office/drawing/2014/chart" uri="{C3380CC4-5D6E-409C-BE32-E72D297353CC}">
              <c16:uniqueId val="{0000000A-1564-4DBC-B507-9F4E34C0735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問５　回答者の職業</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B8-4A05-89F1-8938FBDAF2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8B8-4A05-89F1-8938FBDAF2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8B8-4A05-89F1-8938FBDAF2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8B8-4A05-89F1-8938FBDAF2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8B8-4A05-89F1-8938FBDAF2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8B8-4A05-89F1-8938FBDAF2E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8B8-4A05-89F1-8938FBDAF2E6}"/>
              </c:ext>
            </c:extLst>
          </c:dPt>
          <c:dLbls>
            <c:dLbl>
              <c:idx val="0"/>
              <c:layout>
                <c:manualLayout>
                  <c:x val="1.7048556430446195E-2"/>
                  <c:y val="-2.8809784193642461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B8-4A05-89F1-8938FBDAF2E6}"/>
                </c:ext>
              </c:extLst>
            </c:dLbl>
            <c:dLbl>
              <c:idx val="1"/>
              <c:layout>
                <c:manualLayout>
                  <c:x val="5.7004155730533683E-2"/>
                  <c:y val="-3.202427821522318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B8-4A05-89F1-8938FBDAF2E6}"/>
                </c:ext>
              </c:extLst>
            </c:dLbl>
            <c:dLbl>
              <c:idx val="4"/>
              <c:layout>
                <c:manualLayout>
                  <c:x val="-3.9629374453193353E-2"/>
                  <c:y val="-8.1973607465732606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8B8-4A05-89F1-8938FBDAF2E6}"/>
                </c:ext>
              </c:extLst>
            </c:dLbl>
            <c:dLbl>
              <c:idx val="5"/>
              <c:layout>
                <c:manualLayout>
                  <c:x val="-3.2266951006124235E-2"/>
                  <c:y val="-7.3749635462233886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8B8-4A05-89F1-8938FBDAF2E6}"/>
                </c:ext>
              </c:extLst>
            </c:dLbl>
            <c:dLbl>
              <c:idx val="6"/>
              <c:layout>
                <c:manualLayout>
                  <c:x val="-0.23884983650786668"/>
                  <c:y val="1.676977353775355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8B8-4A05-89F1-8938FBDAF2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単純集計!$B$46:$B$52</c:f>
              <c:strCache>
                <c:ptCount val="7"/>
                <c:pt idx="0">
                  <c:v>会社員・公務員</c:v>
                </c:pt>
                <c:pt idx="1">
                  <c:v>自営業・フリーランス</c:v>
                </c:pt>
                <c:pt idx="2">
                  <c:v>家事専業</c:v>
                </c:pt>
                <c:pt idx="3">
                  <c:v>アルバイト・パート</c:v>
                </c:pt>
                <c:pt idx="4">
                  <c:v>学生</c:v>
                </c:pt>
                <c:pt idx="5">
                  <c:v>無職</c:v>
                </c:pt>
                <c:pt idx="6">
                  <c:v>その他</c:v>
                </c:pt>
              </c:strCache>
            </c:strRef>
          </c:cat>
          <c:val>
            <c:numRef>
              <c:f>単純集計!$D$46:$D$52</c:f>
              <c:numCache>
                <c:formatCode>0.0%</c:formatCode>
                <c:ptCount val="7"/>
                <c:pt idx="0">
                  <c:v>0.30467289719626167</c:v>
                </c:pt>
                <c:pt idx="1">
                  <c:v>5.9813084112149535E-2</c:v>
                </c:pt>
                <c:pt idx="2">
                  <c:v>0.10467289719626169</c:v>
                </c:pt>
                <c:pt idx="3">
                  <c:v>0.14766355140186915</c:v>
                </c:pt>
                <c:pt idx="4">
                  <c:v>0.10467289719626169</c:v>
                </c:pt>
                <c:pt idx="5">
                  <c:v>0.22616822429906541</c:v>
                </c:pt>
                <c:pt idx="6">
                  <c:v>5.2336448598130844E-2</c:v>
                </c:pt>
              </c:numCache>
            </c:numRef>
          </c:val>
          <c:extLst>
            <c:ext xmlns:c16="http://schemas.microsoft.com/office/drawing/2014/chart" uri="{C3380CC4-5D6E-409C-BE32-E72D297353CC}">
              <c16:uniqueId val="{0000000E-C8B8-4A05-89F1-8938FBDAF2E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問６　回答者による生涯学習のイメージ</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666-4ED3-8C49-872DA247DD07}"/>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666-4ED3-8C49-872DA247DD07}"/>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666-4ED3-8C49-872DA247DD07}"/>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666-4ED3-8C49-872DA247DD07}"/>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666-4ED3-8C49-872DA247DD07}"/>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666-4ED3-8C49-872DA247DD0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単純集計!$B$57:$B$62</c:f>
              <c:strCache>
                <c:ptCount val="6"/>
                <c:pt idx="0">
                  <c:v>新しい課題やテーマについて
自主的に学ぶこと</c:v>
                </c:pt>
                <c:pt idx="1">
                  <c:v>就職や起業、社会貢献など自分の活動
のために学ぶこと</c:v>
                </c:pt>
                <c:pt idx="2">
                  <c:v>ネットワークづくりや仲間づくりのために
学ぶこと</c:v>
                </c:pt>
                <c:pt idx="3">
                  <c:v>余暇の時間を活用し、生きがいづくりや
楽しい人生をおくるためのもの</c:v>
                </c:pt>
                <c:pt idx="4">
                  <c:v>わからない</c:v>
                </c:pt>
                <c:pt idx="5">
                  <c:v>その他</c:v>
                </c:pt>
              </c:strCache>
            </c:strRef>
          </c:cat>
          <c:val>
            <c:numRef>
              <c:f>単純集計!$I$57:$I$62</c:f>
              <c:numCache>
                <c:formatCode>0.0%</c:formatCode>
                <c:ptCount val="6"/>
                <c:pt idx="0">
                  <c:v>0.17738791423001948</c:v>
                </c:pt>
                <c:pt idx="1">
                  <c:v>9.7465886939571145E-2</c:v>
                </c:pt>
                <c:pt idx="2">
                  <c:v>1.9493177387914229E-2</c:v>
                </c:pt>
                <c:pt idx="3">
                  <c:v>0.58089668615984402</c:v>
                </c:pt>
                <c:pt idx="4">
                  <c:v>9.3567251461988299E-2</c:v>
                </c:pt>
                <c:pt idx="5">
                  <c:v>3.1189083820662766E-2</c:v>
                </c:pt>
              </c:numCache>
            </c:numRef>
          </c:val>
          <c:extLst>
            <c:ext xmlns:c16="http://schemas.microsoft.com/office/drawing/2014/chart" uri="{C3380CC4-5D6E-409C-BE32-E72D297353CC}">
              <c16:uniqueId val="{00000006-E666-4ED3-8C49-872DA247DD07}"/>
            </c:ext>
          </c:extLst>
        </c:ser>
        <c:dLbls>
          <c:showLegendKey val="0"/>
          <c:showVal val="0"/>
          <c:showCatName val="0"/>
          <c:showSerName val="0"/>
          <c:showPercent val="0"/>
          <c:showBubbleSize val="0"/>
        </c:dLbls>
        <c:gapWidth val="182"/>
        <c:axId val="696400096"/>
        <c:axId val="696392192"/>
      </c:barChart>
      <c:catAx>
        <c:axId val="696400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6392192"/>
        <c:crosses val="autoZero"/>
        <c:auto val="1"/>
        <c:lblAlgn val="ctr"/>
        <c:lblOffset val="100"/>
        <c:noMultiLvlLbl val="0"/>
      </c:catAx>
      <c:valAx>
        <c:axId val="696392192"/>
        <c:scaling>
          <c:orientation val="minMax"/>
        </c:scaling>
        <c:delete val="1"/>
        <c:axPos val="b"/>
        <c:numFmt formatCode="0.0%" sourceLinked="1"/>
        <c:majorTickMark val="none"/>
        <c:minorTickMark val="none"/>
        <c:tickLblPos val="nextTo"/>
        <c:crossAx val="69640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きらめき創造館の利用状況</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544199741529773"/>
          <c:y val="0.30973643919510063"/>
          <c:w val="0.46911627163355851"/>
          <c:h val="0.6417771216097988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F3-4229-A070-6EDE30BD83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F3-4229-A070-6EDE30BD838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F3-4229-A070-6EDE30BD83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F3-4229-A070-6EDE30BD838A}"/>
              </c:ext>
            </c:extLst>
          </c:dPt>
          <c:dLbls>
            <c:dLbl>
              <c:idx val="0"/>
              <c:layout>
                <c:manualLayout>
                  <c:x val="-0.32945829687955674"/>
                  <c:y val="1.9653694367340772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F3-4229-A070-6EDE30BD838A}"/>
                </c:ext>
              </c:extLst>
            </c:dLbl>
            <c:dLbl>
              <c:idx val="2"/>
              <c:layout>
                <c:manualLayout>
                  <c:x val="-5.977500173591721E-3"/>
                  <c:y val="-4.4795803776925963E-2"/>
                </c:manualLayout>
              </c:layout>
              <c:showLegendKey val="0"/>
              <c:showVal val="1"/>
              <c:showCatName val="1"/>
              <c:showSerName val="0"/>
              <c:showPercent val="0"/>
              <c:showBubbleSize val="0"/>
              <c:extLst>
                <c:ext xmlns:c15="http://schemas.microsoft.com/office/drawing/2012/chart" uri="{CE6537A1-D6FC-4f65-9D91-7224C49458BB}">
                  <c15:layout>
                    <c:manualLayout>
                      <c:w val="0.28945055428167793"/>
                      <c:h val="0.2928703336543364"/>
                    </c:manualLayout>
                  </c15:layout>
                </c:ext>
                <c:ext xmlns:c16="http://schemas.microsoft.com/office/drawing/2014/chart" uri="{C3380CC4-5D6E-409C-BE32-E72D297353CC}">
                  <c16:uniqueId val="{00000005-13F3-4229-A070-6EDE30BD838A}"/>
                </c:ext>
              </c:extLst>
            </c:dLbl>
            <c:dLbl>
              <c:idx val="3"/>
              <c:layout>
                <c:manualLayout>
                  <c:x val="0.22612446041422674"/>
                  <c:y val="-0.10600842160916946"/>
                </c:manualLayout>
              </c:layout>
              <c:showLegendKey val="0"/>
              <c:showVal val="1"/>
              <c:showCatName val="1"/>
              <c:showSerName val="0"/>
              <c:showPercent val="0"/>
              <c:showBubbleSize val="0"/>
              <c:extLst>
                <c:ext xmlns:c15="http://schemas.microsoft.com/office/drawing/2012/chart" uri="{CE6537A1-D6FC-4f65-9D91-7224C49458BB}">
                  <c15:layout>
                    <c:manualLayout>
                      <c:w val="0.22530074365704286"/>
                      <c:h val="0.15889688249400477"/>
                    </c:manualLayout>
                  </c15:layout>
                </c:ext>
                <c:ext xmlns:c16="http://schemas.microsoft.com/office/drawing/2014/chart" uri="{C3380CC4-5D6E-409C-BE32-E72D297353CC}">
                  <c16:uniqueId val="{00000007-13F3-4229-A070-6EDE30BD83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単純集計!$B$93:$B$96</c:f>
              <c:strCache>
                <c:ptCount val="4"/>
                <c:pt idx="0">
                  <c:v>よく利用している</c:v>
                </c:pt>
                <c:pt idx="1">
                  <c:v>利用したことはある</c:v>
                </c:pt>
                <c:pt idx="2">
                  <c:v>知っているが、利用したことはない</c:v>
                </c:pt>
                <c:pt idx="3">
                  <c:v>知らない</c:v>
                </c:pt>
              </c:strCache>
            </c:strRef>
          </c:cat>
          <c:val>
            <c:numRef>
              <c:f>単純集計!$F$93:$F$96</c:f>
              <c:numCache>
                <c:formatCode>0.0%</c:formatCode>
                <c:ptCount val="4"/>
                <c:pt idx="0">
                  <c:v>1.0638297872340425E-2</c:v>
                </c:pt>
                <c:pt idx="1">
                  <c:v>9.5744680851063829E-2</c:v>
                </c:pt>
                <c:pt idx="2">
                  <c:v>0.31063829787234043</c:v>
                </c:pt>
                <c:pt idx="3">
                  <c:v>0.58297872340425527</c:v>
                </c:pt>
              </c:numCache>
            </c:numRef>
          </c:val>
          <c:extLst>
            <c:ext xmlns:c16="http://schemas.microsoft.com/office/drawing/2014/chart" uri="{C3380CC4-5D6E-409C-BE32-E72D297353CC}">
              <c16:uniqueId val="{00000008-13F3-4229-A070-6EDE30BD838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すばるホールの利用状況</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DF2-4A54-BC4C-B1CA6196BE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DF2-4A54-BC4C-B1CA6196BE9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DF2-4A54-BC4C-B1CA6196BE9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DF2-4A54-BC4C-B1CA6196BE94}"/>
              </c:ext>
            </c:extLst>
          </c:dPt>
          <c:dLbls>
            <c:dLbl>
              <c:idx val="0"/>
              <c:layout>
                <c:manualLayout>
                  <c:x val="0.22638899825021871"/>
                  <c:y val="9.9401428988043161E-2"/>
                </c:manualLayout>
              </c:layout>
              <c:showLegendKey val="0"/>
              <c:showVal val="1"/>
              <c:showCatName val="1"/>
              <c:showSerName val="0"/>
              <c:showPercent val="0"/>
              <c:showBubbleSize val="0"/>
              <c:extLst>
                <c:ext xmlns:c15="http://schemas.microsoft.com/office/drawing/2012/chart" uri="{CE6537A1-D6FC-4f65-9D91-7224C49458BB}">
                  <c15:layout>
                    <c:manualLayout>
                      <c:w val="0.21853849518810142"/>
                      <c:h val="0.22530402449693787"/>
                    </c:manualLayout>
                  </c15:layout>
                </c:ext>
                <c:ext xmlns:c16="http://schemas.microsoft.com/office/drawing/2014/chart" uri="{C3380CC4-5D6E-409C-BE32-E72D297353CC}">
                  <c16:uniqueId val="{00000001-4DF2-4A54-BC4C-B1CA6196BE94}"/>
                </c:ext>
              </c:extLst>
            </c:dLbl>
            <c:dLbl>
              <c:idx val="1"/>
              <c:layout>
                <c:manualLayout>
                  <c:x val="1.6522528433945655E-2"/>
                  <c:y val="-2.7777777777777776E-2"/>
                </c:manualLayout>
              </c:layout>
              <c:showLegendKey val="0"/>
              <c:showVal val="1"/>
              <c:showCatName val="1"/>
              <c:showSerName val="0"/>
              <c:showPercent val="0"/>
              <c:showBubbleSize val="0"/>
              <c:extLst>
                <c:ext xmlns:c15="http://schemas.microsoft.com/office/drawing/2012/chart" uri="{CE6537A1-D6FC-4f65-9D91-7224C49458BB}">
                  <c15:layout>
                    <c:manualLayout>
                      <c:w val="0.24860148731408574"/>
                      <c:h val="0.22530402449693787"/>
                    </c:manualLayout>
                  </c15:layout>
                </c:ext>
                <c:ext xmlns:c16="http://schemas.microsoft.com/office/drawing/2014/chart" uri="{C3380CC4-5D6E-409C-BE32-E72D297353CC}">
                  <c16:uniqueId val="{00000003-4DF2-4A54-BC4C-B1CA6196BE94}"/>
                </c:ext>
              </c:extLst>
            </c:dLbl>
            <c:dLbl>
              <c:idx val="2"/>
              <c:layout>
                <c:manualLayout>
                  <c:x val="6.0606279328720286E-2"/>
                  <c:y val="9.9084042430639188E-2"/>
                </c:manualLayout>
              </c:layout>
              <c:showLegendKey val="0"/>
              <c:showVal val="1"/>
              <c:showCatName val="1"/>
              <c:showSerName val="0"/>
              <c:showPercent val="0"/>
              <c:showBubbleSize val="0"/>
              <c:extLst>
                <c:ext xmlns:c15="http://schemas.microsoft.com/office/drawing/2012/chart" uri="{CE6537A1-D6FC-4f65-9D91-7224C49458BB}">
                  <c15:layout>
                    <c:manualLayout>
                      <c:w val="0.30340450390409662"/>
                      <c:h val="0.29573047141349318"/>
                    </c:manualLayout>
                  </c15:layout>
                </c:ext>
                <c:ext xmlns:c16="http://schemas.microsoft.com/office/drawing/2014/chart" uri="{C3380CC4-5D6E-409C-BE32-E72D297353CC}">
                  <c16:uniqueId val="{00000005-4DF2-4A54-BC4C-B1CA6196BE94}"/>
                </c:ext>
              </c:extLst>
            </c:dLbl>
            <c:dLbl>
              <c:idx val="3"/>
              <c:layout>
                <c:manualLayout>
                  <c:x val="-0.2"/>
                  <c:y val="3.7037037037037035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DF2-4A54-BC4C-B1CA6196BE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単純集計!$B$100:$B$103</c:f>
              <c:strCache>
                <c:ptCount val="4"/>
                <c:pt idx="0">
                  <c:v>よく利用している</c:v>
                </c:pt>
                <c:pt idx="1">
                  <c:v>利用したことはある</c:v>
                </c:pt>
                <c:pt idx="2">
                  <c:v>知っているが、利用したことはない</c:v>
                </c:pt>
                <c:pt idx="3">
                  <c:v>知らない</c:v>
                </c:pt>
              </c:strCache>
            </c:strRef>
          </c:cat>
          <c:val>
            <c:numRef>
              <c:f>単純集計!$F$100:$F$103</c:f>
              <c:numCache>
                <c:formatCode>0.0%</c:formatCode>
                <c:ptCount val="4"/>
                <c:pt idx="0">
                  <c:v>5.4766734279918863E-2</c:v>
                </c:pt>
                <c:pt idx="1">
                  <c:v>0.51115618661257611</c:v>
                </c:pt>
                <c:pt idx="2">
                  <c:v>0.40365111561866124</c:v>
                </c:pt>
                <c:pt idx="3">
                  <c:v>3.0425963488843813E-2</c:v>
                </c:pt>
              </c:numCache>
            </c:numRef>
          </c:val>
          <c:extLst>
            <c:ext xmlns:c16="http://schemas.microsoft.com/office/drawing/2014/chart" uri="{C3380CC4-5D6E-409C-BE32-E72D297353CC}">
              <c16:uniqueId val="{00000008-4DF2-4A54-BC4C-B1CA6196BE9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中央図書館の利用状況</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D6-4ADC-A92A-1A01DAE9F9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D6-4ADC-A92A-1A01DAE9F9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D6-4ADC-A92A-1A01DAE9F92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D6-4ADC-A92A-1A01DAE9F92B}"/>
              </c:ext>
            </c:extLst>
          </c:dPt>
          <c:dLbls>
            <c:dLbl>
              <c:idx val="0"/>
              <c:layout>
                <c:manualLayout>
                  <c:x val="0.19240890201224847"/>
                  <c:y val="0.122444954797317"/>
                </c:manualLayout>
              </c:layout>
              <c:showLegendKey val="0"/>
              <c:showVal val="1"/>
              <c:showCatName val="1"/>
              <c:showSerName val="0"/>
              <c:showPercent val="0"/>
              <c:showBubbleSize val="0"/>
              <c:extLst>
                <c:ext xmlns:c15="http://schemas.microsoft.com/office/drawing/2012/chart" uri="{CE6537A1-D6FC-4f65-9D91-7224C49458BB}">
                  <c15:layout>
                    <c:manualLayout>
                      <c:w val="0.24353849518810144"/>
                      <c:h val="0.20623067949839607"/>
                    </c:manualLayout>
                  </c15:layout>
                </c:ext>
                <c:ext xmlns:c16="http://schemas.microsoft.com/office/drawing/2014/chart" uri="{C3380CC4-5D6E-409C-BE32-E72D297353CC}">
                  <c16:uniqueId val="{00000001-01D6-4ADC-A92A-1A01DAE9F92B}"/>
                </c:ext>
              </c:extLst>
            </c:dLbl>
            <c:dLbl>
              <c:idx val="1"/>
              <c:layout>
                <c:manualLayout>
                  <c:x val="-1.5772090988626422E-3"/>
                  <c:y val="0.19907407407407407"/>
                </c:manualLayout>
              </c:layout>
              <c:showLegendKey val="0"/>
              <c:showVal val="1"/>
              <c:showCatName val="1"/>
              <c:showSerName val="0"/>
              <c:showPercent val="0"/>
              <c:showBubbleSize val="0"/>
              <c:extLst>
                <c:ext xmlns:c15="http://schemas.microsoft.com/office/drawing/2012/chart" uri="{CE6537A1-D6FC-4f65-9D91-7224C49458BB}">
                  <c15:layout>
                    <c:manualLayout>
                      <c:w val="0.24631627296587927"/>
                      <c:h val="0.20623067949839607"/>
                    </c:manualLayout>
                  </c15:layout>
                </c:ext>
                <c:ext xmlns:c16="http://schemas.microsoft.com/office/drawing/2014/chart" uri="{C3380CC4-5D6E-409C-BE32-E72D297353CC}">
                  <c16:uniqueId val="{00000003-01D6-4ADC-A92A-1A01DAE9F92B}"/>
                </c:ext>
              </c:extLst>
            </c:dLbl>
            <c:dLbl>
              <c:idx val="2"/>
              <c:layout>
                <c:manualLayout>
                  <c:x val="-8.87253937007874E-2"/>
                  <c:y val="-0.18981481481481483"/>
                </c:manualLayout>
              </c:layout>
              <c:showLegendKey val="0"/>
              <c:showVal val="1"/>
              <c:showCatName val="1"/>
              <c:showSerName val="0"/>
              <c:showPercent val="0"/>
              <c:showBubbleSize val="0"/>
              <c:extLst>
                <c:ext xmlns:c15="http://schemas.microsoft.com/office/drawing/2012/chart" uri="{CE6537A1-D6FC-4f65-9D91-7224C49458BB}">
                  <c15:layout>
                    <c:manualLayout>
                      <c:w val="0.25187182852143475"/>
                      <c:h val="0.27665718868474776"/>
                    </c:manualLayout>
                  </c15:layout>
                </c:ext>
                <c:ext xmlns:c16="http://schemas.microsoft.com/office/drawing/2014/chart" uri="{C3380CC4-5D6E-409C-BE32-E72D297353CC}">
                  <c16:uniqueId val="{00000005-01D6-4ADC-A92A-1A01DAE9F92B}"/>
                </c:ext>
              </c:extLst>
            </c:dLbl>
            <c:dLbl>
              <c:idx val="3"/>
              <c:layout>
                <c:manualLayout>
                  <c:x val="-0.1696489501312336"/>
                  <c:y val="6.4814814814814811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1D6-4ADC-A92A-1A01DAE9F9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単純集計!$B$107:$B$110</c:f>
              <c:strCache>
                <c:ptCount val="4"/>
                <c:pt idx="0">
                  <c:v>よく利用している</c:v>
                </c:pt>
                <c:pt idx="1">
                  <c:v>利用したことはある</c:v>
                </c:pt>
                <c:pt idx="2">
                  <c:v>知っているが、利用したことはない</c:v>
                </c:pt>
                <c:pt idx="3">
                  <c:v>知らない</c:v>
                </c:pt>
              </c:strCache>
            </c:strRef>
          </c:cat>
          <c:val>
            <c:numRef>
              <c:f>単純集計!$F$107:$F$110</c:f>
              <c:numCache>
                <c:formatCode>0.0%</c:formatCode>
                <c:ptCount val="4"/>
                <c:pt idx="0">
                  <c:v>7.4534161490683232E-2</c:v>
                </c:pt>
                <c:pt idx="1">
                  <c:v>0.27950310559006208</c:v>
                </c:pt>
                <c:pt idx="2">
                  <c:v>0.50103519668737062</c:v>
                </c:pt>
                <c:pt idx="3">
                  <c:v>0.14492753623188406</c:v>
                </c:pt>
              </c:numCache>
            </c:numRef>
          </c:val>
          <c:extLst>
            <c:ext xmlns:c16="http://schemas.microsoft.com/office/drawing/2014/chart" uri="{C3380CC4-5D6E-409C-BE32-E72D297353CC}">
              <c16:uniqueId val="{00000008-01D6-4ADC-A92A-1A01DAE9F92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問４　家族構成</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02-4DAB-8309-6B080BB7501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02-4DAB-8309-6B080BB7501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102-4DAB-8309-6B080BB7501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102-4DAB-8309-6B080BB7501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102-4DAB-8309-6B080BB750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単純集計!$B$39:$B$43</c:f>
              <c:strCache>
                <c:ptCount val="5"/>
                <c:pt idx="0">
                  <c:v>単身世帯</c:v>
                </c:pt>
                <c:pt idx="1">
                  <c:v>夫婦のみの世帯</c:v>
                </c:pt>
                <c:pt idx="2">
                  <c:v>親子２世代</c:v>
                </c:pt>
                <c:pt idx="3">
                  <c:v>親・子・孫の３世代</c:v>
                </c:pt>
                <c:pt idx="4">
                  <c:v>その他</c:v>
                </c:pt>
              </c:strCache>
            </c:strRef>
          </c:cat>
          <c:val>
            <c:numRef>
              <c:f>単純集計!$D$39:$D$43</c:f>
              <c:numCache>
                <c:formatCode>0.0%</c:formatCode>
                <c:ptCount val="5"/>
                <c:pt idx="0">
                  <c:v>9.4517958412098299E-2</c:v>
                </c:pt>
                <c:pt idx="1">
                  <c:v>0.28922495274102078</c:v>
                </c:pt>
                <c:pt idx="2">
                  <c:v>0.49905482041587901</c:v>
                </c:pt>
                <c:pt idx="3">
                  <c:v>9.2627599243856329E-2</c:v>
                </c:pt>
                <c:pt idx="4">
                  <c:v>2.4574669187145556E-2</c:v>
                </c:pt>
              </c:numCache>
            </c:numRef>
          </c:val>
          <c:extLst>
            <c:ext xmlns:c16="http://schemas.microsoft.com/office/drawing/2014/chart" uri="{C3380CC4-5D6E-409C-BE32-E72D297353CC}">
              <c16:uniqueId val="{00000000-D591-4727-9433-17A409E97B9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問２　年齢</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cat>
            <c:strRef>
              <c:f>単純集計!$B$10:$B$16</c:f>
              <c:strCache>
                <c:ptCount val="7"/>
                <c:pt idx="0">
                  <c:v>１９歳以下</c:v>
                </c:pt>
                <c:pt idx="1">
                  <c:v>２０代</c:v>
                </c:pt>
                <c:pt idx="2">
                  <c:v>３０代</c:v>
                </c:pt>
                <c:pt idx="3">
                  <c:v>４０代</c:v>
                </c:pt>
                <c:pt idx="4">
                  <c:v>５０代</c:v>
                </c:pt>
                <c:pt idx="5">
                  <c:v>６０代</c:v>
                </c:pt>
                <c:pt idx="6">
                  <c:v>７０代以上</c:v>
                </c:pt>
              </c:strCache>
            </c:strRef>
          </c:cat>
          <c:val>
            <c:numRef>
              <c:f>単純集計!$C$10:$C$16</c:f>
              <c:numCache>
                <c:formatCode>General</c:formatCode>
                <c:ptCount val="7"/>
                <c:pt idx="0">
                  <c:v>52</c:v>
                </c:pt>
                <c:pt idx="1">
                  <c:v>125</c:v>
                </c:pt>
                <c:pt idx="2">
                  <c:v>28</c:v>
                </c:pt>
                <c:pt idx="3">
                  <c:v>63</c:v>
                </c:pt>
                <c:pt idx="4">
                  <c:v>82</c:v>
                </c:pt>
                <c:pt idx="5">
                  <c:v>75</c:v>
                </c:pt>
                <c:pt idx="6">
                  <c:v>112</c:v>
                </c:pt>
              </c:numCache>
            </c:numRef>
          </c:val>
          <c:extLst>
            <c:ext xmlns:c16="http://schemas.microsoft.com/office/drawing/2014/chart" uri="{C3380CC4-5D6E-409C-BE32-E72D297353CC}">
              <c16:uniqueId val="{00000000-D823-4355-8D43-2CCF16DAC7FB}"/>
            </c:ext>
          </c:extLst>
        </c:ser>
        <c:dLbls>
          <c:showLegendKey val="0"/>
          <c:showVal val="0"/>
          <c:showCatName val="0"/>
          <c:showSerName val="0"/>
          <c:showPercent val="0"/>
          <c:showBubbleSize val="0"/>
        </c:dLbls>
        <c:gapWidth val="219"/>
        <c:overlap val="-27"/>
        <c:axId val="724398384"/>
        <c:axId val="724417936"/>
      </c:barChart>
      <c:catAx>
        <c:axId val="72439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4417936"/>
        <c:crosses val="autoZero"/>
        <c:auto val="1"/>
        <c:lblAlgn val="ctr"/>
        <c:lblOffset val="100"/>
        <c:noMultiLvlLbl val="0"/>
      </c:catAx>
      <c:valAx>
        <c:axId val="724417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4398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AC-46C7-95D6-E1D981091D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AC-46C7-95D6-E1D981091DB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BAC-46C7-95D6-E1D981091DB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BAC-46C7-95D6-E1D981091DB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BAC-46C7-95D6-E1D981091DB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BAC-46C7-95D6-E1D981091DB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BAC-46C7-95D6-E1D981091DB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単純集計!$B$46:$B$52</c:f>
              <c:strCache>
                <c:ptCount val="7"/>
                <c:pt idx="0">
                  <c:v>会社員・公務員</c:v>
                </c:pt>
                <c:pt idx="1">
                  <c:v>自営業・フリーランス</c:v>
                </c:pt>
                <c:pt idx="2">
                  <c:v>家事専業</c:v>
                </c:pt>
                <c:pt idx="3">
                  <c:v>アルバイト・パート</c:v>
                </c:pt>
                <c:pt idx="4">
                  <c:v>学生</c:v>
                </c:pt>
                <c:pt idx="5">
                  <c:v>無職</c:v>
                </c:pt>
                <c:pt idx="6">
                  <c:v>その他</c:v>
                </c:pt>
              </c:strCache>
            </c:strRef>
          </c:cat>
          <c:val>
            <c:numRef>
              <c:f>単純集計!$D$46:$D$52</c:f>
              <c:numCache>
                <c:formatCode>0.0%</c:formatCode>
                <c:ptCount val="7"/>
                <c:pt idx="0">
                  <c:v>0.30467289719626167</c:v>
                </c:pt>
                <c:pt idx="1">
                  <c:v>5.9813084112149535E-2</c:v>
                </c:pt>
                <c:pt idx="2">
                  <c:v>0.10467289719626169</c:v>
                </c:pt>
                <c:pt idx="3">
                  <c:v>0.14766355140186915</c:v>
                </c:pt>
                <c:pt idx="4">
                  <c:v>0.10467289719626169</c:v>
                </c:pt>
                <c:pt idx="5">
                  <c:v>0.22616822429906541</c:v>
                </c:pt>
                <c:pt idx="6">
                  <c:v>5.2336448598130844E-2</c:v>
                </c:pt>
              </c:numCache>
            </c:numRef>
          </c:val>
          <c:extLst>
            <c:ext xmlns:c16="http://schemas.microsoft.com/office/drawing/2014/chart" uri="{C3380CC4-5D6E-409C-BE32-E72D297353CC}">
              <c16:uniqueId val="{00000000-ACA0-4A41-AA33-7D54AA3B208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問６　生涯学習とは</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solidFill>
            <a:ln>
              <a:noFill/>
            </a:ln>
            <a:effectLst/>
          </c:spPr>
          <c:invertIfNegative val="0"/>
          <c:cat>
            <c:strRef>
              <c:f>単純集計!$B$57:$B$62</c:f>
              <c:strCache>
                <c:ptCount val="6"/>
                <c:pt idx="0">
                  <c:v>新しい課題やテーマについて
自主的に学ぶこと</c:v>
                </c:pt>
                <c:pt idx="1">
                  <c:v>就職や起業、社会貢献など自分の活動
のために学ぶこと</c:v>
                </c:pt>
                <c:pt idx="2">
                  <c:v>ネットワークづくりや仲間づくりのために
学ぶこと</c:v>
                </c:pt>
                <c:pt idx="3">
                  <c:v>余暇の時間を活用し、生きがいづくりや
楽しい人生をおくるためのもの</c:v>
                </c:pt>
                <c:pt idx="4">
                  <c:v>わからない</c:v>
                </c:pt>
                <c:pt idx="5">
                  <c:v>その他</c:v>
                </c:pt>
              </c:strCache>
            </c:strRef>
          </c:cat>
          <c:val>
            <c:numRef>
              <c:f>単純集計!$I$57:$I$62</c:f>
              <c:numCache>
                <c:formatCode>0.0%</c:formatCode>
                <c:ptCount val="6"/>
                <c:pt idx="0">
                  <c:v>0.17738791423001948</c:v>
                </c:pt>
                <c:pt idx="1">
                  <c:v>9.7465886939571145E-2</c:v>
                </c:pt>
                <c:pt idx="2">
                  <c:v>1.9493177387914229E-2</c:v>
                </c:pt>
                <c:pt idx="3">
                  <c:v>0.58089668615984402</c:v>
                </c:pt>
                <c:pt idx="4">
                  <c:v>9.3567251461988299E-2</c:v>
                </c:pt>
                <c:pt idx="5">
                  <c:v>3.1189083820662766E-2</c:v>
                </c:pt>
              </c:numCache>
            </c:numRef>
          </c:val>
          <c:extLst>
            <c:ext xmlns:c16="http://schemas.microsoft.com/office/drawing/2014/chart" uri="{C3380CC4-5D6E-409C-BE32-E72D297353CC}">
              <c16:uniqueId val="{00000000-5C1A-466D-A614-0FE1A8276934}"/>
            </c:ext>
          </c:extLst>
        </c:ser>
        <c:dLbls>
          <c:showLegendKey val="0"/>
          <c:showVal val="0"/>
          <c:showCatName val="0"/>
          <c:showSerName val="0"/>
          <c:showPercent val="0"/>
          <c:showBubbleSize val="0"/>
        </c:dLbls>
        <c:gapWidth val="182"/>
        <c:axId val="696400096"/>
        <c:axId val="696392192"/>
      </c:barChart>
      <c:catAx>
        <c:axId val="696400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6392192"/>
        <c:crosses val="autoZero"/>
        <c:auto val="1"/>
        <c:lblAlgn val="ctr"/>
        <c:lblOffset val="100"/>
        <c:noMultiLvlLbl val="0"/>
      </c:catAx>
      <c:valAx>
        <c:axId val="6963921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9640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きらめき創造館の利用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58A4-4B9D-A2E5-0F902EDDC25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58A4-4B9D-A2E5-0F902EDDC2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A4-4B9D-A2E5-0F902EDDC25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58A4-4B9D-A2E5-0F902EDDC25F}"/>
              </c:ext>
            </c:extLst>
          </c:dPt>
          <c:dLbls>
            <c:dLbl>
              <c:idx val="0"/>
              <c:layout>
                <c:manualLayout>
                  <c:x val="-0.27777777777777779"/>
                  <c:y val="-2.314814814814814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A4-4B9D-A2E5-0F902EDDC25F}"/>
                </c:ext>
              </c:extLst>
            </c:dLbl>
            <c:dLbl>
              <c:idx val="1"/>
              <c:layout>
                <c:manualLayout>
                  <c:x val="0.17222222222222222"/>
                  <c:y val="-4.629629629629629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8A4-4B9D-A2E5-0F902EDDC25F}"/>
                </c:ext>
              </c:extLst>
            </c:dLbl>
            <c:dLbl>
              <c:idx val="2"/>
              <c:layout>
                <c:manualLayout>
                  <c:x val="0.17499999999999999"/>
                  <c:y val="9.259259259259258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A4-4B9D-A2E5-0F902EDDC25F}"/>
                </c:ext>
              </c:extLst>
            </c:dLbl>
            <c:dLbl>
              <c:idx val="3"/>
              <c:layout>
                <c:manualLayout>
                  <c:x val="-0.1166666666666667"/>
                  <c:y val="6.48148148148148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8A4-4B9D-A2E5-0F902EDDC25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単純集計!$B$93:$B$96</c:f>
              <c:strCache>
                <c:ptCount val="4"/>
                <c:pt idx="0">
                  <c:v>よく利用している</c:v>
                </c:pt>
                <c:pt idx="1">
                  <c:v>利用したことはある</c:v>
                </c:pt>
                <c:pt idx="2">
                  <c:v>知っているが、利用したことはない</c:v>
                </c:pt>
                <c:pt idx="3">
                  <c:v>知らない</c:v>
                </c:pt>
              </c:strCache>
            </c:strRef>
          </c:cat>
          <c:val>
            <c:numRef>
              <c:f>単純集計!$F$93:$F$96</c:f>
              <c:numCache>
                <c:formatCode>0.0%</c:formatCode>
                <c:ptCount val="4"/>
                <c:pt idx="0">
                  <c:v>1.0638297872340425E-2</c:v>
                </c:pt>
                <c:pt idx="1">
                  <c:v>9.5744680851063829E-2</c:v>
                </c:pt>
                <c:pt idx="2">
                  <c:v>0.31063829787234043</c:v>
                </c:pt>
                <c:pt idx="3">
                  <c:v>0.58297872340425527</c:v>
                </c:pt>
              </c:numCache>
            </c:numRef>
          </c:val>
          <c:extLst>
            <c:ext xmlns:c16="http://schemas.microsoft.com/office/drawing/2014/chart" uri="{C3380CC4-5D6E-409C-BE32-E72D297353CC}">
              <c16:uniqueId val="{00000000-58A4-4B9D-A2E5-0F902EDDC25F}"/>
            </c:ext>
          </c:extLst>
        </c:ser>
        <c:dLbls>
          <c:showLegendKey val="0"/>
          <c:showVal val="0"/>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すばるホールの利用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6923-492E-B932-9C89A8D65E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6923-492E-B932-9C89A8D65E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6923-492E-B932-9C89A8D65ED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6923-492E-B932-9C89A8D65EDE}"/>
              </c:ext>
            </c:extLst>
          </c:dPt>
          <c:dLbls>
            <c:dLbl>
              <c:idx val="0"/>
              <c:layout>
                <c:manualLayout>
                  <c:x val="0.28055555555555556"/>
                  <c:y val="-3.703703703703705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23-492E-B932-9C89A8D65EDE}"/>
                </c:ext>
              </c:extLst>
            </c:dLbl>
            <c:dLbl>
              <c:idx val="1"/>
              <c:layout>
                <c:manualLayout>
                  <c:x val="0.19166666666666668"/>
                  <c:y val="4.16666666666665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23-492E-B932-9C89A8D65EDE}"/>
                </c:ext>
              </c:extLst>
            </c:dLbl>
            <c:dLbl>
              <c:idx val="2"/>
              <c:layout>
                <c:manualLayout>
                  <c:x val="-0.16388888888888889"/>
                  <c:y val="0.1712962962962963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923-492E-B932-9C89A8D65EDE}"/>
                </c:ext>
              </c:extLst>
            </c:dLbl>
            <c:dLbl>
              <c:idx val="3"/>
              <c:layout>
                <c:manualLayout>
                  <c:x val="-0.2361111111111111"/>
                  <c:y val="-6.018518518518518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923-492E-B932-9C89A8D65ED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単純集計!$B$100:$B$103</c:f>
              <c:strCache>
                <c:ptCount val="4"/>
                <c:pt idx="0">
                  <c:v>よく利用している</c:v>
                </c:pt>
                <c:pt idx="1">
                  <c:v>利用したことはある</c:v>
                </c:pt>
                <c:pt idx="2">
                  <c:v>知っているが、利用したことはない</c:v>
                </c:pt>
                <c:pt idx="3">
                  <c:v>知らない</c:v>
                </c:pt>
              </c:strCache>
            </c:strRef>
          </c:cat>
          <c:val>
            <c:numRef>
              <c:f>単純集計!$F$100:$F$103</c:f>
              <c:numCache>
                <c:formatCode>0.0%</c:formatCode>
                <c:ptCount val="4"/>
                <c:pt idx="0">
                  <c:v>5.4766734279918863E-2</c:v>
                </c:pt>
                <c:pt idx="1">
                  <c:v>0.51115618661257611</c:v>
                </c:pt>
                <c:pt idx="2">
                  <c:v>0.40365111561866124</c:v>
                </c:pt>
                <c:pt idx="3">
                  <c:v>3.0425963488843813E-2</c:v>
                </c:pt>
              </c:numCache>
            </c:numRef>
          </c:val>
          <c:extLst>
            <c:ext xmlns:c16="http://schemas.microsoft.com/office/drawing/2014/chart" uri="{C3380CC4-5D6E-409C-BE32-E72D297353CC}">
              <c16:uniqueId val="{00000000-6923-492E-B932-9C89A8D65EDE}"/>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中央図書館の利用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1F3C-488B-BB92-D898E39AA2F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1F3C-488B-BB92-D898E39AA2F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1F3C-488B-BB92-D898E39AA2F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1F3C-488B-BB92-D898E39AA2F2}"/>
              </c:ext>
            </c:extLst>
          </c:dPt>
          <c:dLbls>
            <c:dLbl>
              <c:idx val="0"/>
              <c:layout>
                <c:manualLayout>
                  <c:x val="-0.35277788713910763"/>
                  <c:y val="-0.1388888888888889"/>
                </c:manualLayout>
              </c:layout>
              <c:showLegendKey val="0"/>
              <c:showVal val="0"/>
              <c:showCatName val="1"/>
              <c:showSerName val="0"/>
              <c:showPercent val="1"/>
              <c:showBubbleSize val="0"/>
              <c:extLst>
                <c:ext xmlns:c15="http://schemas.microsoft.com/office/drawing/2012/chart" uri="{CE6537A1-D6FC-4f65-9D91-7224C49458BB}">
                  <c15:layout>
                    <c:manualLayout>
                      <c:w val="0.24353849518810144"/>
                      <c:h val="0.20623067949839607"/>
                    </c:manualLayout>
                  </c15:layout>
                </c:ext>
                <c:ext xmlns:c16="http://schemas.microsoft.com/office/drawing/2014/chart" uri="{C3380CC4-5D6E-409C-BE32-E72D297353CC}">
                  <c16:uniqueId val="{00000004-1F3C-488B-BB92-D898E39AA2F2}"/>
                </c:ext>
              </c:extLst>
            </c:dLbl>
            <c:dLbl>
              <c:idx val="1"/>
              <c:layout>
                <c:manualLayout>
                  <c:x val="0.1875"/>
                  <c:y val="-0.21296296296296299"/>
                </c:manualLayout>
              </c:layout>
              <c:showLegendKey val="0"/>
              <c:showVal val="0"/>
              <c:showCatName val="1"/>
              <c:showSerName val="0"/>
              <c:showPercent val="1"/>
              <c:showBubbleSize val="0"/>
              <c:extLst>
                <c:ext xmlns:c15="http://schemas.microsoft.com/office/drawing/2012/chart" uri="{CE6537A1-D6FC-4f65-9D91-7224C49458BB}">
                  <c15:layout>
                    <c:manualLayout>
                      <c:w val="0.24631627296587927"/>
                      <c:h val="0.20623067949839607"/>
                    </c:manualLayout>
                  </c15:layout>
                </c:ext>
                <c:ext xmlns:c16="http://schemas.microsoft.com/office/drawing/2014/chart" uri="{C3380CC4-5D6E-409C-BE32-E72D297353CC}">
                  <c16:uniqueId val="{00000001-1F3C-488B-BB92-D898E39AA2F2}"/>
                </c:ext>
              </c:extLst>
            </c:dLbl>
            <c:dLbl>
              <c:idx val="2"/>
              <c:layout>
                <c:manualLayout>
                  <c:x val="-0.21805555555555559"/>
                  <c:y val="-4.1666666666666664E-2"/>
                </c:manualLayout>
              </c:layout>
              <c:showLegendKey val="0"/>
              <c:showVal val="0"/>
              <c:showCatName val="1"/>
              <c:showSerName val="0"/>
              <c:showPercent val="1"/>
              <c:showBubbleSize val="0"/>
              <c:extLst>
                <c:ext xmlns:c15="http://schemas.microsoft.com/office/drawing/2012/chart" uri="{CE6537A1-D6FC-4f65-9D91-7224C49458BB}">
                  <c15:layout>
                    <c:manualLayout>
                      <c:w val="0.25187182852143475"/>
                      <c:h val="0.27665718868474776"/>
                    </c:manualLayout>
                  </c15:layout>
                </c:ext>
                <c:ext xmlns:c16="http://schemas.microsoft.com/office/drawing/2014/chart" uri="{C3380CC4-5D6E-409C-BE32-E72D297353CC}">
                  <c16:uniqueId val="{00000002-1F3C-488B-BB92-D898E39AA2F2}"/>
                </c:ext>
              </c:extLst>
            </c:dLbl>
            <c:dLbl>
              <c:idx val="3"/>
              <c:layout>
                <c:manualLayout>
                  <c:x val="-0.31388888888888888"/>
                  <c:y val="0.1157407407407407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F3C-488B-BB92-D898E39AA2F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単純集計!$B$107:$B$110</c:f>
              <c:strCache>
                <c:ptCount val="4"/>
                <c:pt idx="0">
                  <c:v>よく利用している</c:v>
                </c:pt>
                <c:pt idx="1">
                  <c:v>利用したことはある</c:v>
                </c:pt>
                <c:pt idx="2">
                  <c:v>知っているが、利用したことはない</c:v>
                </c:pt>
                <c:pt idx="3">
                  <c:v>知らない</c:v>
                </c:pt>
              </c:strCache>
            </c:strRef>
          </c:cat>
          <c:val>
            <c:numRef>
              <c:f>単純集計!$F$107:$F$110</c:f>
              <c:numCache>
                <c:formatCode>0.0%</c:formatCode>
                <c:ptCount val="4"/>
                <c:pt idx="0">
                  <c:v>7.4534161490683232E-2</c:v>
                </c:pt>
                <c:pt idx="1">
                  <c:v>0.27950310559006208</c:v>
                </c:pt>
                <c:pt idx="2">
                  <c:v>0.50103519668737062</c:v>
                </c:pt>
                <c:pt idx="3">
                  <c:v>0.14492753623188406</c:v>
                </c:pt>
              </c:numCache>
            </c:numRef>
          </c:val>
          <c:extLst>
            <c:ext xmlns:c16="http://schemas.microsoft.com/office/drawing/2014/chart" uri="{C3380CC4-5D6E-409C-BE32-E72D297353CC}">
              <c16:uniqueId val="{00000000-1F3C-488B-BB92-D898E39AA2F2}"/>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9"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8</xdr:col>
      <xdr:colOff>9525</xdr:colOff>
      <xdr:row>0</xdr:row>
      <xdr:rowOff>266700</xdr:rowOff>
    </xdr:from>
    <xdr:to>
      <xdr:col>11</xdr:col>
      <xdr:colOff>676275</xdr:colOff>
      <xdr:row>10</xdr:row>
      <xdr:rowOff>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319087</xdr:colOff>
      <xdr:row>24</xdr:row>
      <xdr:rowOff>9525</xdr:rowOff>
    </xdr:from>
    <xdr:to>
      <xdr:col>13</xdr:col>
      <xdr:colOff>290512</xdr:colOff>
      <xdr:row>35</xdr:row>
      <xdr:rowOff>133350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157162</xdr:colOff>
      <xdr:row>38</xdr:row>
      <xdr:rowOff>28575</xdr:rowOff>
    </xdr:from>
    <xdr:to>
      <xdr:col>13</xdr:col>
      <xdr:colOff>128587</xdr:colOff>
      <xdr:row>49</xdr:row>
      <xdr:rowOff>142875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128587</xdr:colOff>
      <xdr:row>10</xdr:row>
      <xdr:rowOff>209550</xdr:rowOff>
    </xdr:from>
    <xdr:to>
      <xdr:col>13</xdr:col>
      <xdr:colOff>100012</xdr:colOff>
      <xdr:row>22</xdr:row>
      <xdr:rowOff>85725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452437</xdr:colOff>
      <xdr:row>44</xdr:row>
      <xdr:rowOff>161925</xdr:rowOff>
    </xdr:from>
    <xdr:to>
      <xdr:col>13</xdr:col>
      <xdr:colOff>423862</xdr:colOff>
      <xdr:row>56</xdr:row>
      <xdr:rowOff>38100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80961</xdr:colOff>
      <xdr:row>53</xdr:row>
      <xdr:rowOff>142875</xdr:rowOff>
    </xdr:from>
    <xdr:to>
      <xdr:col>13</xdr:col>
      <xdr:colOff>685799</xdr:colOff>
      <xdr:row>66</xdr:row>
      <xdr:rowOff>66675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176212</xdr:colOff>
      <xdr:row>89</xdr:row>
      <xdr:rowOff>171450</xdr:rowOff>
    </xdr:from>
    <xdr:to>
      <xdr:col>13</xdr:col>
      <xdr:colOff>147637</xdr:colOff>
      <xdr:row>101</xdr:row>
      <xdr:rowOff>47625</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328612</xdr:colOff>
      <xdr:row>95</xdr:row>
      <xdr:rowOff>133350</xdr:rowOff>
    </xdr:from>
    <xdr:to>
      <xdr:col>13</xdr:col>
      <xdr:colOff>300037</xdr:colOff>
      <xdr:row>107</xdr:row>
      <xdr:rowOff>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347662</xdr:colOff>
      <xdr:row>108</xdr:row>
      <xdr:rowOff>66675</xdr:rowOff>
    </xdr:from>
    <xdr:to>
      <xdr:col>14</xdr:col>
      <xdr:colOff>252412</xdr:colOff>
      <xdr:row>119</xdr:row>
      <xdr:rowOff>171450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538162</xdr:colOff>
      <xdr:row>104</xdr:row>
      <xdr:rowOff>114300</xdr:rowOff>
    </xdr:from>
    <xdr:to>
      <xdr:col>7</xdr:col>
      <xdr:colOff>290512</xdr:colOff>
      <xdr:row>115</xdr:row>
      <xdr:rowOff>228600</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395287</xdr:colOff>
      <xdr:row>121</xdr:row>
      <xdr:rowOff>38100</xdr:rowOff>
    </xdr:from>
    <xdr:to>
      <xdr:col>14</xdr:col>
      <xdr:colOff>300037</xdr:colOff>
      <xdr:row>132</xdr:row>
      <xdr:rowOff>142875</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195262</xdr:colOff>
      <xdr:row>133</xdr:row>
      <xdr:rowOff>161925</xdr:rowOff>
    </xdr:from>
    <xdr:to>
      <xdr:col>14</xdr:col>
      <xdr:colOff>100012</xdr:colOff>
      <xdr:row>145</xdr:row>
      <xdr:rowOff>38100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176212</xdr:colOff>
      <xdr:row>146</xdr:row>
      <xdr:rowOff>28575</xdr:rowOff>
    </xdr:from>
    <xdr:to>
      <xdr:col>14</xdr:col>
      <xdr:colOff>80962</xdr:colOff>
      <xdr:row>157</xdr:row>
      <xdr:rowOff>142875</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185737</xdr:colOff>
      <xdr:row>158</xdr:row>
      <xdr:rowOff>123825</xdr:rowOff>
    </xdr:from>
    <xdr:to>
      <xdr:col>14</xdr:col>
      <xdr:colOff>90487</xdr:colOff>
      <xdr:row>169</xdr:row>
      <xdr:rowOff>228600</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128587</xdr:colOff>
      <xdr:row>158</xdr:row>
      <xdr:rowOff>171450</xdr:rowOff>
    </xdr:from>
    <xdr:to>
      <xdr:col>10</xdr:col>
      <xdr:colOff>157162</xdr:colOff>
      <xdr:row>170</xdr:row>
      <xdr:rowOff>38100</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52387</xdr:colOff>
      <xdr:row>171</xdr:row>
      <xdr:rowOff>95250</xdr:rowOff>
    </xdr:from>
    <xdr:to>
      <xdr:col>13</xdr:col>
      <xdr:colOff>642937</xdr:colOff>
      <xdr:row>182</xdr:row>
      <xdr:rowOff>209550</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247649</xdr:colOff>
      <xdr:row>295</xdr:row>
      <xdr:rowOff>28575</xdr:rowOff>
    </xdr:from>
    <xdr:to>
      <xdr:col>13</xdr:col>
      <xdr:colOff>323850</xdr:colOff>
      <xdr:row>310</xdr:row>
      <xdr:rowOff>85725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400050</xdr:colOff>
      <xdr:row>19</xdr:row>
      <xdr:rowOff>19050</xdr:rowOff>
    </xdr:from>
    <xdr:to>
      <xdr:col>14</xdr:col>
      <xdr:colOff>152400</xdr:colOff>
      <xdr:row>28</xdr:row>
      <xdr:rowOff>9525</xdr:rowOff>
    </xdr:to>
    <xdr:graphicFrame macro="">
      <xdr:nvGraphicFramePr>
        <xdr:cNvPr id="23" name="グラフ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323850</xdr:colOff>
      <xdr:row>29</xdr:row>
      <xdr:rowOff>38100</xdr:rowOff>
    </xdr:from>
    <xdr:to>
      <xdr:col>14</xdr:col>
      <xdr:colOff>171450</xdr:colOff>
      <xdr:row>57</xdr:row>
      <xdr:rowOff>200025</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114299</xdr:colOff>
      <xdr:row>79</xdr:row>
      <xdr:rowOff>123825</xdr:rowOff>
    </xdr:from>
    <xdr:to>
      <xdr:col>16</xdr:col>
      <xdr:colOff>171449</xdr:colOff>
      <xdr:row>94</xdr:row>
      <xdr:rowOff>0</xdr:rowOff>
    </xdr:to>
    <xdr:graphicFrame macro="">
      <xdr:nvGraphicFramePr>
        <xdr:cNvPr id="26"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419100</xdr:colOff>
      <xdr:row>108</xdr:row>
      <xdr:rowOff>47624</xdr:rowOff>
    </xdr:from>
    <xdr:to>
      <xdr:col>15</xdr:col>
      <xdr:colOff>28575</xdr:colOff>
      <xdr:row>119</xdr:row>
      <xdr:rowOff>152400</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619126</xdr:colOff>
      <xdr:row>120</xdr:row>
      <xdr:rowOff>209549</xdr:rowOff>
    </xdr:from>
    <xdr:to>
      <xdr:col>14</xdr:col>
      <xdr:colOff>295276</xdr:colOff>
      <xdr:row>134</xdr:row>
      <xdr:rowOff>76200</xdr:rowOff>
    </xdr:to>
    <xdr:graphicFrame macro="">
      <xdr:nvGraphicFramePr>
        <xdr:cNvPr id="28" name="グラフ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609600</xdr:colOff>
      <xdr:row>181</xdr:row>
      <xdr:rowOff>161925</xdr:rowOff>
    </xdr:from>
    <xdr:to>
      <xdr:col>17</xdr:col>
      <xdr:colOff>462280</xdr:colOff>
      <xdr:row>192</xdr:row>
      <xdr:rowOff>114300</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628650</xdr:colOff>
      <xdr:row>204</xdr:row>
      <xdr:rowOff>57150</xdr:rowOff>
    </xdr:from>
    <xdr:to>
      <xdr:col>14</xdr:col>
      <xdr:colOff>133349</xdr:colOff>
      <xdr:row>215</xdr:row>
      <xdr:rowOff>57150</xdr:rowOff>
    </xdr:to>
    <xdr:graphicFrame macro="">
      <xdr:nvGraphicFramePr>
        <xdr:cNvPr id="31" name="グラフ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361949</xdr:colOff>
      <xdr:row>218</xdr:row>
      <xdr:rowOff>152399</xdr:rowOff>
    </xdr:from>
    <xdr:to>
      <xdr:col>13</xdr:col>
      <xdr:colOff>352424</xdr:colOff>
      <xdr:row>233</xdr:row>
      <xdr:rowOff>209549</xdr:rowOff>
    </xdr:to>
    <xdr:graphicFrame macro="">
      <xdr:nvGraphicFramePr>
        <xdr:cNvPr id="33"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304800</xdr:colOff>
      <xdr:row>279</xdr:row>
      <xdr:rowOff>133350</xdr:rowOff>
    </xdr:from>
    <xdr:to>
      <xdr:col>13</xdr:col>
      <xdr:colOff>485775</xdr:colOff>
      <xdr:row>290</xdr:row>
      <xdr:rowOff>142875</xdr:rowOff>
    </xdr:to>
    <xdr:graphicFrame macro="">
      <xdr:nvGraphicFramePr>
        <xdr:cNvPr id="34" name="グラフ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5"/>
  <sheetViews>
    <sheetView topLeftCell="A10" workbookViewId="0">
      <pane xSplit="1" topLeftCell="B1" activePane="topRight" state="frozen"/>
      <selection pane="topRight" activeCell="G7" sqref="G7"/>
    </sheetView>
  </sheetViews>
  <sheetFormatPr defaultRowHeight="18.75" x14ac:dyDescent="0.4"/>
  <cols>
    <col min="1" max="1" width="7.375" style="2" customWidth="1"/>
    <col min="2" max="21" width="6.125" customWidth="1"/>
  </cols>
  <sheetData>
    <row r="1" spans="1:23" x14ac:dyDescent="0.4">
      <c r="A1" s="13"/>
      <c r="B1" s="3" t="s">
        <v>121</v>
      </c>
      <c r="C1" s="3" t="s">
        <v>122</v>
      </c>
      <c r="D1" s="3" t="s">
        <v>123</v>
      </c>
      <c r="E1" s="3" t="s">
        <v>124</v>
      </c>
      <c r="F1" s="3" t="s">
        <v>125</v>
      </c>
      <c r="G1" s="3" t="s">
        <v>126</v>
      </c>
      <c r="H1" s="3" t="s">
        <v>127</v>
      </c>
      <c r="I1" s="3" t="s">
        <v>128</v>
      </c>
      <c r="J1" s="3" t="s">
        <v>129</v>
      </c>
      <c r="K1" s="3" t="s">
        <v>130</v>
      </c>
      <c r="L1" s="3" t="s">
        <v>131</v>
      </c>
      <c r="M1" s="3" t="s">
        <v>132</v>
      </c>
      <c r="N1" s="3" t="s">
        <v>133</v>
      </c>
      <c r="O1" s="3" t="s">
        <v>134</v>
      </c>
      <c r="P1" s="3" t="s">
        <v>135</v>
      </c>
      <c r="Q1" s="3" t="s">
        <v>136</v>
      </c>
      <c r="R1" s="3" t="s">
        <v>137</v>
      </c>
      <c r="S1" s="3" t="s">
        <v>138</v>
      </c>
      <c r="T1" s="3" t="s">
        <v>139</v>
      </c>
      <c r="U1" s="3" t="s">
        <v>140</v>
      </c>
      <c r="V1" s="5" t="s">
        <v>599</v>
      </c>
      <c r="W1" s="6" t="s">
        <v>600</v>
      </c>
    </row>
    <row r="2" spans="1:23" x14ac:dyDescent="0.4">
      <c r="A2" s="3" t="s">
        <v>0</v>
      </c>
      <c r="B2" s="3">
        <v>2</v>
      </c>
      <c r="C2" s="3">
        <v>2</v>
      </c>
      <c r="D2" s="3">
        <v>1</v>
      </c>
      <c r="E2" s="3">
        <v>1</v>
      </c>
      <c r="F2" s="3">
        <v>1</v>
      </c>
      <c r="G2" s="3">
        <v>2</v>
      </c>
      <c r="H2" s="3">
        <v>2</v>
      </c>
      <c r="I2" s="3">
        <v>2</v>
      </c>
      <c r="J2" s="3">
        <v>1</v>
      </c>
      <c r="K2" s="3">
        <v>1</v>
      </c>
      <c r="L2" s="3">
        <v>1</v>
      </c>
      <c r="M2" s="3">
        <v>1</v>
      </c>
      <c r="N2" s="3">
        <v>2</v>
      </c>
      <c r="O2" s="3">
        <v>2</v>
      </c>
      <c r="P2" s="3">
        <v>1</v>
      </c>
      <c r="Q2" s="3">
        <v>1</v>
      </c>
      <c r="R2" s="3">
        <v>2</v>
      </c>
      <c r="S2" s="3">
        <v>2</v>
      </c>
      <c r="T2" s="3">
        <v>2</v>
      </c>
      <c r="U2" s="3">
        <v>1</v>
      </c>
      <c r="V2" s="2">
        <v>0</v>
      </c>
      <c r="W2" s="7" t="s">
        <v>622</v>
      </c>
    </row>
    <row r="3" spans="1:23" x14ac:dyDescent="0.4">
      <c r="A3" s="3" t="s">
        <v>97</v>
      </c>
      <c r="B3" s="3">
        <v>6</v>
      </c>
      <c r="C3" s="3">
        <v>5</v>
      </c>
      <c r="D3" s="3">
        <v>2</v>
      </c>
      <c r="E3" s="3">
        <v>2</v>
      </c>
      <c r="F3" s="3">
        <v>4</v>
      </c>
      <c r="G3" s="3">
        <v>6</v>
      </c>
      <c r="H3" s="3">
        <v>6</v>
      </c>
      <c r="I3" s="3">
        <v>7</v>
      </c>
      <c r="J3" s="3">
        <v>7</v>
      </c>
      <c r="K3" s="3">
        <v>6</v>
      </c>
      <c r="L3" s="3">
        <v>2</v>
      </c>
      <c r="M3" s="3">
        <v>2</v>
      </c>
      <c r="N3" s="3">
        <v>6</v>
      </c>
      <c r="O3" s="3">
        <v>2</v>
      </c>
      <c r="P3" s="3">
        <v>4</v>
      </c>
      <c r="Q3" s="3">
        <v>7</v>
      </c>
      <c r="R3" s="3">
        <v>2</v>
      </c>
      <c r="S3" s="3">
        <v>1</v>
      </c>
      <c r="T3" s="3">
        <v>4</v>
      </c>
      <c r="U3" s="3">
        <v>7</v>
      </c>
      <c r="V3" s="2">
        <v>1</v>
      </c>
      <c r="W3" s="7" t="s">
        <v>608</v>
      </c>
    </row>
    <row r="4" spans="1:23" x14ac:dyDescent="0.4">
      <c r="A4" s="3" t="s">
        <v>98</v>
      </c>
      <c r="B4" s="3">
        <v>5</v>
      </c>
      <c r="C4" s="3">
        <v>2</v>
      </c>
      <c r="D4" s="3">
        <v>7</v>
      </c>
      <c r="E4" s="3">
        <v>3</v>
      </c>
      <c r="F4" s="3">
        <v>4</v>
      </c>
      <c r="G4" s="3">
        <v>4</v>
      </c>
      <c r="H4" s="3">
        <v>7</v>
      </c>
      <c r="I4" s="3">
        <v>14</v>
      </c>
      <c r="J4" s="3">
        <v>14</v>
      </c>
      <c r="K4" s="3">
        <v>15</v>
      </c>
      <c r="L4" s="3">
        <v>2</v>
      </c>
      <c r="M4" s="3">
        <v>13</v>
      </c>
      <c r="N4" s="3">
        <v>12</v>
      </c>
      <c r="O4" s="3">
        <v>12</v>
      </c>
      <c r="P4" s="3">
        <v>0</v>
      </c>
      <c r="Q4" s="3">
        <v>14</v>
      </c>
      <c r="R4" s="3">
        <v>15</v>
      </c>
      <c r="S4" s="3">
        <v>15</v>
      </c>
      <c r="T4" s="3">
        <v>1</v>
      </c>
      <c r="U4" s="3">
        <v>1</v>
      </c>
      <c r="V4" s="2">
        <v>2</v>
      </c>
      <c r="W4" s="7" t="s">
        <v>607</v>
      </c>
    </row>
    <row r="5" spans="1:23" x14ac:dyDescent="0.4">
      <c r="A5" s="3" t="s">
        <v>99</v>
      </c>
      <c r="B5" s="3">
        <v>1</v>
      </c>
      <c r="C5" s="3">
        <v>3</v>
      </c>
      <c r="D5" s="3">
        <v>3</v>
      </c>
      <c r="E5" s="3">
        <v>3</v>
      </c>
      <c r="F5" s="3">
        <v>3</v>
      </c>
      <c r="G5" s="3">
        <v>4</v>
      </c>
      <c r="H5" s="3">
        <v>2</v>
      </c>
      <c r="I5" s="3">
        <v>3</v>
      </c>
      <c r="J5" s="3">
        <v>4</v>
      </c>
      <c r="K5" s="3">
        <v>2</v>
      </c>
      <c r="L5" s="3">
        <v>3</v>
      </c>
      <c r="M5" s="3">
        <v>3</v>
      </c>
      <c r="N5" s="3">
        <v>4</v>
      </c>
      <c r="O5" s="2">
        <v>3</v>
      </c>
      <c r="P5" s="3">
        <v>1</v>
      </c>
      <c r="Q5" s="3">
        <v>3</v>
      </c>
      <c r="R5" s="3">
        <v>3</v>
      </c>
      <c r="S5" s="3">
        <v>3</v>
      </c>
      <c r="T5" s="3">
        <v>3</v>
      </c>
      <c r="U5" s="3">
        <v>1</v>
      </c>
      <c r="V5" s="2">
        <v>3</v>
      </c>
      <c r="W5" s="7" t="s">
        <v>641</v>
      </c>
    </row>
    <row r="6" spans="1:23" x14ac:dyDescent="0.4">
      <c r="A6" s="3" t="s">
        <v>100</v>
      </c>
      <c r="B6" s="3">
        <v>6</v>
      </c>
      <c r="C6" s="3">
        <v>1</v>
      </c>
      <c r="D6" s="3">
        <v>7</v>
      </c>
      <c r="E6" s="3">
        <v>5</v>
      </c>
      <c r="F6" s="3">
        <v>1</v>
      </c>
      <c r="G6" s="3">
        <v>2</v>
      </c>
      <c r="H6" s="3">
        <v>1</v>
      </c>
      <c r="I6" s="3">
        <v>6</v>
      </c>
      <c r="J6" s="3">
        <v>6</v>
      </c>
      <c r="K6" s="3">
        <v>1</v>
      </c>
      <c r="L6" s="3">
        <v>1</v>
      </c>
      <c r="M6" s="3">
        <v>4</v>
      </c>
      <c r="N6" s="3">
        <v>7</v>
      </c>
      <c r="O6" s="3">
        <v>1</v>
      </c>
      <c r="P6" s="3">
        <v>1</v>
      </c>
      <c r="Q6" s="3">
        <v>6</v>
      </c>
      <c r="R6" s="3">
        <v>5</v>
      </c>
      <c r="S6" s="3">
        <v>5</v>
      </c>
      <c r="T6" s="3">
        <v>1</v>
      </c>
      <c r="U6" s="3">
        <v>6</v>
      </c>
      <c r="V6" s="2">
        <v>4</v>
      </c>
      <c r="W6" s="7" t="s">
        <v>627</v>
      </c>
    </row>
    <row r="7" spans="1:23" x14ac:dyDescent="0.4">
      <c r="A7" s="3" t="s">
        <v>101</v>
      </c>
      <c r="B7" s="3">
        <v>1</v>
      </c>
      <c r="C7" s="3">
        <v>4</v>
      </c>
      <c r="D7" s="3">
        <v>6</v>
      </c>
      <c r="E7" s="3">
        <v>4</v>
      </c>
      <c r="F7" s="3">
        <v>4</v>
      </c>
      <c r="G7" s="3">
        <v>6</v>
      </c>
      <c r="H7" s="3">
        <v>4</v>
      </c>
      <c r="I7" s="3">
        <v>0</v>
      </c>
      <c r="J7" s="3">
        <v>1</v>
      </c>
      <c r="K7" s="3">
        <v>4</v>
      </c>
      <c r="L7" s="3">
        <v>6</v>
      </c>
      <c r="M7" s="3">
        <v>4</v>
      </c>
      <c r="N7" s="3">
        <v>4</v>
      </c>
      <c r="O7" s="3">
        <v>4</v>
      </c>
      <c r="P7" s="3">
        <v>0</v>
      </c>
      <c r="Q7" s="3">
        <v>4</v>
      </c>
      <c r="R7" s="3">
        <v>4</v>
      </c>
      <c r="S7" s="3">
        <v>4</v>
      </c>
      <c r="T7" s="3">
        <v>2</v>
      </c>
      <c r="U7" s="3">
        <v>1</v>
      </c>
      <c r="V7" s="2">
        <v>5</v>
      </c>
      <c r="W7" s="7" t="s">
        <v>645</v>
      </c>
    </row>
    <row r="8" spans="1:23" x14ac:dyDescent="0.4">
      <c r="A8" s="3" t="s">
        <v>107</v>
      </c>
      <c r="B8" s="3">
        <v>4</v>
      </c>
      <c r="C8" s="3">
        <v>3</v>
      </c>
      <c r="D8" s="3">
        <v>4</v>
      </c>
      <c r="E8" s="3">
        <v>2</v>
      </c>
      <c r="F8" s="3">
        <v>4</v>
      </c>
      <c r="G8" s="3">
        <v>0</v>
      </c>
      <c r="H8" s="3">
        <v>4</v>
      </c>
      <c r="I8" s="3">
        <v>2</v>
      </c>
      <c r="J8" s="3">
        <v>4</v>
      </c>
      <c r="K8" s="3">
        <v>4</v>
      </c>
      <c r="L8" s="3">
        <v>3</v>
      </c>
      <c r="M8" s="3">
        <v>3</v>
      </c>
      <c r="N8" s="3">
        <v>4</v>
      </c>
      <c r="O8" s="3">
        <v>4</v>
      </c>
      <c r="P8" s="3">
        <v>4</v>
      </c>
      <c r="Q8" s="3">
        <v>3</v>
      </c>
      <c r="R8" s="3">
        <v>3</v>
      </c>
      <c r="S8" s="3">
        <v>3</v>
      </c>
      <c r="T8" s="3">
        <v>3</v>
      </c>
      <c r="U8" s="3">
        <v>4</v>
      </c>
      <c r="V8" s="2">
        <v>6</v>
      </c>
      <c r="W8" s="7" t="s">
        <v>650</v>
      </c>
    </row>
    <row r="9" spans="1:23" x14ac:dyDescent="0.4">
      <c r="A9" s="3" t="s">
        <v>108</v>
      </c>
      <c r="B9" s="3">
        <v>2</v>
      </c>
      <c r="C9" s="3">
        <v>3</v>
      </c>
      <c r="D9" s="3">
        <v>2</v>
      </c>
      <c r="E9" s="3">
        <v>2</v>
      </c>
      <c r="F9" s="3">
        <v>4</v>
      </c>
      <c r="G9" s="3">
        <v>2</v>
      </c>
      <c r="H9" s="3">
        <v>2</v>
      </c>
      <c r="I9" s="3">
        <v>1</v>
      </c>
      <c r="J9" s="3">
        <v>3</v>
      </c>
      <c r="K9" s="3">
        <v>2</v>
      </c>
      <c r="L9" s="3">
        <v>3</v>
      </c>
      <c r="M9" s="3">
        <v>3</v>
      </c>
      <c r="N9" s="3">
        <v>2</v>
      </c>
      <c r="O9" s="3">
        <v>2</v>
      </c>
      <c r="P9" s="3">
        <v>3</v>
      </c>
      <c r="Q9" s="3">
        <v>3</v>
      </c>
      <c r="R9" s="3">
        <v>3</v>
      </c>
      <c r="S9" s="3">
        <v>3</v>
      </c>
      <c r="T9" s="3">
        <v>2</v>
      </c>
      <c r="U9" s="3">
        <v>1</v>
      </c>
      <c r="V9" s="2">
        <v>7</v>
      </c>
      <c r="W9" s="7" t="s">
        <v>805</v>
      </c>
    </row>
    <row r="10" spans="1:23" x14ac:dyDescent="0.4">
      <c r="A10" s="4" t="s">
        <v>109</v>
      </c>
      <c r="B10" s="3">
        <v>3</v>
      </c>
      <c r="C10" s="3">
        <v>3</v>
      </c>
      <c r="D10" s="3">
        <v>0</v>
      </c>
      <c r="E10" s="3">
        <v>2</v>
      </c>
      <c r="F10" s="3">
        <v>4</v>
      </c>
      <c r="G10" s="3">
        <v>2</v>
      </c>
      <c r="H10" s="3">
        <v>3</v>
      </c>
      <c r="I10" s="3">
        <v>2</v>
      </c>
      <c r="J10" s="3">
        <v>3</v>
      </c>
      <c r="K10" s="3">
        <v>4</v>
      </c>
      <c r="L10" s="3">
        <v>3</v>
      </c>
      <c r="M10" s="3">
        <v>3</v>
      </c>
      <c r="N10" s="3">
        <v>4</v>
      </c>
      <c r="O10" s="3">
        <v>3</v>
      </c>
      <c r="P10" s="3">
        <v>2</v>
      </c>
      <c r="Q10" s="3">
        <v>3</v>
      </c>
      <c r="R10" s="3">
        <v>3</v>
      </c>
      <c r="S10" s="3">
        <v>3</v>
      </c>
      <c r="T10" s="3">
        <v>2</v>
      </c>
      <c r="U10" s="3">
        <v>4</v>
      </c>
      <c r="V10" s="2">
        <v>8</v>
      </c>
      <c r="W10" s="7" t="s">
        <v>827</v>
      </c>
    </row>
    <row r="11" spans="1:23" x14ac:dyDescent="0.4">
      <c r="A11" s="4" t="s">
        <v>110</v>
      </c>
      <c r="B11" s="3">
        <v>3</v>
      </c>
      <c r="C11" s="3">
        <v>3</v>
      </c>
      <c r="D11" s="3">
        <v>0</v>
      </c>
      <c r="E11" s="3">
        <v>2</v>
      </c>
      <c r="F11" s="3">
        <v>4</v>
      </c>
      <c r="G11" s="3">
        <v>2</v>
      </c>
      <c r="H11" s="3">
        <v>2</v>
      </c>
      <c r="I11" s="3">
        <v>3</v>
      </c>
      <c r="J11" s="3">
        <v>3</v>
      </c>
      <c r="K11" s="3">
        <v>1</v>
      </c>
      <c r="L11" s="3">
        <v>3</v>
      </c>
      <c r="M11" s="3">
        <v>3</v>
      </c>
      <c r="N11" s="3">
        <v>3</v>
      </c>
      <c r="O11" s="3">
        <v>2</v>
      </c>
      <c r="P11" s="3">
        <v>4</v>
      </c>
      <c r="Q11" s="3">
        <v>3</v>
      </c>
      <c r="R11" s="3">
        <v>2</v>
      </c>
      <c r="S11" s="3">
        <v>3</v>
      </c>
      <c r="T11" s="3">
        <v>3</v>
      </c>
      <c r="U11" s="3">
        <v>4</v>
      </c>
      <c r="V11" s="2">
        <v>9</v>
      </c>
      <c r="W11" s="7" t="s">
        <v>818</v>
      </c>
    </row>
    <row r="12" spans="1:23" x14ac:dyDescent="0.4">
      <c r="A12" s="4" t="s">
        <v>111</v>
      </c>
      <c r="B12" s="3">
        <v>3</v>
      </c>
      <c r="C12" s="3">
        <v>3</v>
      </c>
      <c r="D12" s="3">
        <v>3</v>
      </c>
      <c r="E12" s="3">
        <v>3</v>
      </c>
      <c r="F12" s="3">
        <v>4</v>
      </c>
      <c r="G12" s="3">
        <v>0</v>
      </c>
      <c r="H12" s="3">
        <v>4</v>
      </c>
      <c r="I12" s="3">
        <v>2</v>
      </c>
      <c r="J12" s="3">
        <v>3</v>
      </c>
      <c r="K12" s="3">
        <v>4</v>
      </c>
      <c r="L12" s="3">
        <v>3</v>
      </c>
      <c r="M12" s="3">
        <v>4</v>
      </c>
      <c r="N12" s="3">
        <v>4</v>
      </c>
      <c r="O12" s="3">
        <v>3</v>
      </c>
      <c r="P12" s="3">
        <v>4</v>
      </c>
      <c r="Q12" s="3">
        <v>3</v>
      </c>
      <c r="R12" s="3">
        <v>3</v>
      </c>
      <c r="S12" s="3">
        <v>3</v>
      </c>
      <c r="T12" s="3">
        <v>3</v>
      </c>
      <c r="U12" s="3">
        <v>4</v>
      </c>
      <c r="V12" s="2">
        <v>10</v>
      </c>
      <c r="W12" s="7" t="s">
        <v>638</v>
      </c>
    </row>
    <row r="13" spans="1:23" x14ac:dyDescent="0.4">
      <c r="A13" s="4" t="s">
        <v>112</v>
      </c>
      <c r="B13" s="3">
        <v>3</v>
      </c>
      <c r="C13" s="3">
        <v>3</v>
      </c>
      <c r="D13" s="3">
        <v>3</v>
      </c>
      <c r="E13" s="3">
        <v>4</v>
      </c>
      <c r="F13" s="3">
        <v>4</v>
      </c>
      <c r="G13" s="3">
        <v>2</v>
      </c>
      <c r="H13" s="3">
        <v>4</v>
      </c>
      <c r="I13" s="3">
        <v>3</v>
      </c>
      <c r="J13" s="3">
        <v>3</v>
      </c>
      <c r="K13" s="3">
        <v>4</v>
      </c>
      <c r="L13" s="3">
        <v>3</v>
      </c>
      <c r="M13" s="3">
        <v>4</v>
      </c>
      <c r="N13" s="3">
        <v>4</v>
      </c>
      <c r="O13" s="3">
        <v>3</v>
      </c>
      <c r="P13" s="3">
        <v>4</v>
      </c>
      <c r="Q13" s="3">
        <v>3</v>
      </c>
      <c r="R13" s="3">
        <v>4</v>
      </c>
      <c r="S13" s="3">
        <v>4</v>
      </c>
      <c r="T13" s="3">
        <v>3</v>
      </c>
      <c r="U13" s="3">
        <v>4</v>
      </c>
      <c r="V13" s="2">
        <v>11</v>
      </c>
      <c r="W13" s="7" t="s">
        <v>803</v>
      </c>
    </row>
    <row r="14" spans="1:23" x14ac:dyDescent="0.4">
      <c r="A14" s="4" t="s">
        <v>113</v>
      </c>
      <c r="B14" s="3">
        <v>3</v>
      </c>
      <c r="C14" s="3">
        <v>3</v>
      </c>
      <c r="D14" s="3">
        <v>3</v>
      </c>
      <c r="E14" s="3">
        <v>4</v>
      </c>
      <c r="F14" s="3">
        <v>4</v>
      </c>
      <c r="G14" s="3">
        <v>0</v>
      </c>
      <c r="H14" s="3">
        <v>4</v>
      </c>
      <c r="I14" s="3">
        <v>3</v>
      </c>
      <c r="J14" s="3">
        <v>3</v>
      </c>
      <c r="K14" s="3">
        <v>3</v>
      </c>
      <c r="L14" s="3">
        <v>3</v>
      </c>
      <c r="M14" s="3">
        <v>4</v>
      </c>
      <c r="N14" s="3">
        <v>3</v>
      </c>
      <c r="O14" s="3">
        <v>2</v>
      </c>
      <c r="P14" s="3">
        <v>4</v>
      </c>
      <c r="Q14" s="3">
        <v>3</v>
      </c>
      <c r="R14" s="3">
        <v>3</v>
      </c>
      <c r="S14" s="3">
        <v>3</v>
      </c>
      <c r="T14" s="3">
        <v>3</v>
      </c>
      <c r="U14" s="3">
        <v>4</v>
      </c>
      <c r="V14" s="2">
        <v>12</v>
      </c>
      <c r="W14" s="7" t="s">
        <v>807</v>
      </c>
    </row>
    <row r="15" spans="1:23" x14ac:dyDescent="0.4">
      <c r="A15" s="4" t="s">
        <v>114</v>
      </c>
      <c r="B15" s="3">
        <v>2</v>
      </c>
      <c r="C15" s="3">
        <v>3</v>
      </c>
      <c r="D15" s="3">
        <v>4</v>
      </c>
      <c r="E15" s="3">
        <v>2</v>
      </c>
      <c r="F15" s="3">
        <v>4</v>
      </c>
      <c r="G15" s="3">
        <v>2</v>
      </c>
      <c r="H15" s="3">
        <v>4</v>
      </c>
      <c r="I15" s="3">
        <v>0</v>
      </c>
      <c r="J15" s="3">
        <v>2</v>
      </c>
      <c r="K15" s="3">
        <v>4</v>
      </c>
      <c r="L15" s="3">
        <v>3</v>
      </c>
      <c r="M15" s="3">
        <v>3</v>
      </c>
      <c r="N15" s="3">
        <v>3</v>
      </c>
      <c r="O15" s="3">
        <v>3</v>
      </c>
      <c r="P15" s="3">
        <v>4</v>
      </c>
      <c r="Q15" s="3">
        <v>3</v>
      </c>
      <c r="R15" s="3">
        <v>4</v>
      </c>
      <c r="S15" s="3">
        <v>4</v>
      </c>
      <c r="T15" s="3">
        <v>3</v>
      </c>
      <c r="U15" s="3">
        <v>4</v>
      </c>
      <c r="V15" s="2">
        <v>13</v>
      </c>
      <c r="W15" s="7" t="s">
        <v>823</v>
      </c>
    </row>
    <row r="16" spans="1:23" x14ac:dyDescent="0.4">
      <c r="A16" s="4" t="s">
        <v>115</v>
      </c>
      <c r="B16" s="3">
        <v>3</v>
      </c>
      <c r="C16" s="3">
        <v>3</v>
      </c>
      <c r="D16" s="3">
        <v>2</v>
      </c>
      <c r="E16" s="3">
        <v>2</v>
      </c>
      <c r="F16" s="3">
        <v>4</v>
      </c>
      <c r="G16" s="3">
        <v>0</v>
      </c>
      <c r="H16" s="3">
        <v>3</v>
      </c>
      <c r="I16" s="3">
        <v>0</v>
      </c>
      <c r="J16" s="3">
        <v>3</v>
      </c>
      <c r="K16" s="3">
        <v>3</v>
      </c>
      <c r="L16" s="3">
        <v>3</v>
      </c>
      <c r="M16" s="3">
        <v>3</v>
      </c>
      <c r="N16" s="3">
        <v>3</v>
      </c>
      <c r="O16" s="3">
        <v>3</v>
      </c>
      <c r="P16" s="3">
        <v>4</v>
      </c>
      <c r="Q16" s="3">
        <v>3</v>
      </c>
      <c r="R16" s="3">
        <v>3</v>
      </c>
      <c r="S16" s="3">
        <v>3</v>
      </c>
      <c r="T16" s="3">
        <v>3</v>
      </c>
      <c r="U16" s="3">
        <v>4</v>
      </c>
      <c r="V16" s="2">
        <v>14</v>
      </c>
      <c r="W16" s="7" t="s">
        <v>666</v>
      </c>
    </row>
    <row r="17" spans="1:23" x14ac:dyDescent="0.4">
      <c r="A17" s="4" t="s">
        <v>116</v>
      </c>
      <c r="B17" s="3">
        <v>3</v>
      </c>
      <c r="C17" s="3">
        <v>3</v>
      </c>
      <c r="D17" s="3">
        <v>4</v>
      </c>
      <c r="E17" s="3">
        <v>2</v>
      </c>
      <c r="F17" s="3">
        <v>4</v>
      </c>
      <c r="G17" s="3">
        <v>0</v>
      </c>
      <c r="H17" s="3">
        <v>3</v>
      </c>
      <c r="I17" s="3">
        <v>4</v>
      </c>
      <c r="J17" s="3">
        <v>3</v>
      </c>
      <c r="K17" s="3">
        <v>4</v>
      </c>
      <c r="L17" s="3">
        <v>3</v>
      </c>
      <c r="M17" s="3">
        <v>3</v>
      </c>
      <c r="N17" s="3">
        <v>4</v>
      </c>
      <c r="O17" s="3">
        <v>3</v>
      </c>
      <c r="P17" s="3">
        <v>4</v>
      </c>
      <c r="Q17" s="3">
        <v>3</v>
      </c>
      <c r="R17" s="3">
        <v>1</v>
      </c>
      <c r="S17" s="3">
        <v>3</v>
      </c>
      <c r="T17" s="3">
        <v>4</v>
      </c>
      <c r="U17" s="3">
        <v>4</v>
      </c>
      <c r="V17" s="2">
        <v>15</v>
      </c>
      <c r="W17" s="7" t="s">
        <v>656</v>
      </c>
    </row>
    <row r="18" spans="1:23" x14ac:dyDescent="0.4">
      <c r="A18" s="4" t="s">
        <v>117</v>
      </c>
      <c r="B18" s="3">
        <v>3</v>
      </c>
      <c r="C18" s="3">
        <v>3</v>
      </c>
      <c r="D18" s="3">
        <v>4</v>
      </c>
      <c r="E18" s="3">
        <v>4</v>
      </c>
      <c r="F18" s="3">
        <v>4</v>
      </c>
      <c r="G18" s="3">
        <v>0</v>
      </c>
      <c r="H18" s="3">
        <v>3</v>
      </c>
      <c r="I18" s="3">
        <v>4</v>
      </c>
      <c r="J18" s="3">
        <v>4</v>
      </c>
      <c r="K18" s="3">
        <v>4</v>
      </c>
      <c r="L18" s="3">
        <v>3</v>
      </c>
      <c r="M18" s="3">
        <v>3</v>
      </c>
      <c r="N18" s="3">
        <v>4</v>
      </c>
      <c r="O18" s="3">
        <v>3</v>
      </c>
      <c r="P18" s="3">
        <v>4</v>
      </c>
      <c r="Q18" s="3">
        <v>3</v>
      </c>
      <c r="R18" s="3">
        <v>4</v>
      </c>
      <c r="S18" s="3">
        <v>4</v>
      </c>
      <c r="T18" s="3">
        <v>4</v>
      </c>
      <c r="U18" s="3">
        <v>4</v>
      </c>
      <c r="V18" s="2">
        <v>16</v>
      </c>
      <c r="W18" s="7" t="s">
        <v>639</v>
      </c>
    </row>
    <row r="19" spans="1:23" x14ac:dyDescent="0.4">
      <c r="A19" s="4" t="s">
        <v>118</v>
      </c>
      <c r="B19" s="3">
        <v>3</v>
      </c>
      <c r="C19" s="3">
        <v>3</v>
      </c>
      <c r="D19" s="3">
        <v>4</v>
      </c>
      <c r="E19" s="3">
        <v>4</v>
      </c>
      <c r="F19" s="3">
        <v>4</v>
      </c>
      <c r="G19" s="3">
        <v>0</v>
      </c>
      <c r="H19" s="3">
        <v>4</v>
      </c>
      <c r="I19" s="3">
        <v>4</v>
      </c>
      <c r="J19" s="3">
        <v>4</v>
      </c>
      <c r="K19" s="3">
        <v>4</v>
      </c>
      <c r="L19" s="3">
        <v>4</v>
      </c>
      <c r="M19" s="3">
        <v>4</v>
      </c>
      <c r="N19" s="3">
        <v>4</v>
      </c>
      <c r="O19" s="3">
        <v>4</v>
      </c>
      <c r="P19" s="3">
        <v>4</v>
      </c>
      <c r="Q19" s="3">
        <v>3</v>
      </c>
      <c r="R19" s="3">
        <v>4</v>
      </c>
      <c r="S19" s="3">
        <v>4</v>
      </c>
      <c r="T19" s="3">
        <v>3</v>
      </c>
      <c r="U19" s="3">
        <v>4</v>
      </c>
      <c r="V19" s="2">
        <v>17</v>
      </c>
      <c r="W19" s="7" t="s">
        <v>604</v>
      </c>
    </row>
    <row r="20" spans="1:23" x14ac:dyDescent="0.4">
      <c r="A20" s="8" t="s">
        <v>102</v>
      </c>
      <c r="B20" s="3" t="s">
        <v>603</v>
      </c>
      <c r="C20" s="9" t="s">
        <v>621</v>
      </c>
      <c r="D20" s="3" t="s">
        <v>605</v>
      </c>
      <c r="E20" s="3" t="s">
        <v>606</v>
      </c>
      <c r="F20" s="3" t="s">
        <v>635</v>
      </c>
      <c r="G20" s="3" t="s">
        <v>640</v>
      </c>
      <c r="H20" s="9" t="s">
        <v>602</v>
      </c>
      <c r="I20" s="3" t="s">
        <v>648</v>
      </c>
      <c r="J20" s="3" t="s">
        <v>657</v>
      </c>
      <c r="K20" s="9" t="s">
        <v>621</v>
      </c>
      <c r="L20" s="9" t="s">
        <v>789</v>
      </c>
      <c r="M20" s="3" t="s">
        <v>668</v>
      </c>
      <c r="N20" s="3" t="s">
        <v>794</v>
      </c>
      <c r="O20" s="3" t="s">
        <v>796</v>
      </c>
      <c r="P20" s="3" t="s">
        <v>804</v>
      </c>
      <c r="Q20" s="3" t="s">
        <v>795</v>
      </c>
      <c r="R20" s="3" t="s">
        <v>814</v>
      </c>
      <c r="S20" s="3" t="s">
        <v>811</v>
      </c>
      <c r="T20" s="3" t="s">
        <v>603</v>
      </c>
      <c r="U20" s="3" t="s">
        <v>603</v>
      </c>
      <c r="V20" s="2">
        <v>18</v>
      </c>
      <c r="W20" s="7" t="s">
        <v>793</v>
      </c>
    </row>
    <row r="21" spans="1:23" x14ac:dyDescent="0.4">
      <c r="A21" s="8" t="s">
        <v>103</v>
      </c>
      <c r="B21" s="9" t="s">
        <v>608</v>
      </c>
      <c r="C21" s="9" t="s">
        <v>629</v>
      </c>
      <c r="D21" s="3" t="s">
        <v>669</v>
      </c>
      <c r="E21" s="3" t="s">
        <v>645</v>
      </c>
      <c r="F21" s="9" t="s">
        <v>607</v>
      </c>
      <c r="G21" s="3" t="s">
        <v>642</v>
      </c>
      <c r="H21" s="9" t="s">
        <v>652</v>
      </c>
      <c r="I21" s="3" t="s">
        <v>649</v>
      </c>
      <c r="J21" s="9" t="s">
        <v>627</v>
      </c>
      <c r="K21" s="9" t="s">
        <v>652</v>
      </c>
      <c r="L21" s="3" t="s">
        <v>645</v>
      </c>
      <c r="M21" s="3" t="s">
        <v>626</v>
      </c>
      <c r="N21" s="9" t="s">
        <v>622</v>
      </c>
      <c r="O21" s="3" t="s">
        <v>797</v>
      </c>
      <c r="P21" s="3" t="s">
        <v>801</v>
      </c>
      <c r="Q21" s="3" t="s">
        <v>809</v>
      </c>
      <c r="R21" s="3" t="s">
        <v>792</v>
      </c>
      <c r="S21" s="3" t="s">
        <v>791</v>
      </c>
      <c r="T21" s="3" t="s">
        <v>792</v>
      </c>
      <c r="U21" s="3" t="s">
        <v>790</v>
      </c>
      <c r="V21" s="2">
        <v>19</v>
      </c>
      <c r="W21" s="7" t="s">
        <v>665</v>
      </c>
    </row>
    <row r="22" spans="1:23" x14ac:dyDescent="0.4">
      <c r="A22" s="8" t="s">
        <v>104</v>
      </c>
      <c r="B22" s="9" t="s">
        <v>601</v>
      </c>
      <c r="C22" s="9" t="s">
        <v>636</v>
      </c>
      <c r="D22" s="9" t="s">
        <v>608</v>
      </c>
      <c r="E22" s="3" t="s">
        <v>646</v>
      </c>
      <c r="F22" s="3" t="s">
        <v>637</v>
      </c>
      <c r="G22" s="3" t="s">
        <v>637</v>
      </c>
      <c r="H22" s="3" t="s">
        <v>627</v>
      </c>
      <c r="I22" s="3" t="s">
        <v>651</v>
      </c>
      <c r="J22" s="3" t="s">
        <v>658</v>
      </c>
      <c r="K22" s="9" t="s">
        <v>636</v>
      </c>
      <c r="L22" s="9" t="s">
        <v>607</v>
      </c>
      <c r="M22" s="9" t="s">
        <v>652</v>
      </c>
      <c r="N22" s="9" t="s">
        <v>622</v>
      </c>
      <c r="O22" s="3" t="s">
        <v>798</v>
      </c>
      <c r="P22" s="3" t="s">
        <v>801</v>
      </c>
      <c r="Q22" s="3" t="s">
        <v>810</v>
      </c>
      <c r="R22" s="3" t="s">
        <v>815</v>
      </c>
      <c r="S22" s="3" t="s">
        <v>795</v>
      </c>
      <c r="T22" s="3" t="s">
        <v>601</v>
      </c>
      <c r="U22" s="3" t="s">
        <v>800</v>
      </c>
      <c r="V22" s="2">
        <v>20</v>
      </c>
      <c r="W22" s="7" t="s">
        <v>632</v>
      </c>
    </row>
    <row r="23" spans="1:23" x14ac:dyDescent="0.4">
      <c r="A23" s="8" t="s">
        <v>105</v>
      </c>
      <c r="B23" s="9" t="s">
        <v>653</v>
      </c>
      <c r="C23" s="9" t="s">
        <v>607</v>
      </c>
      <c r="D23" s="9" t="s">
        <v>608</v>
      </c>
      <c r="E23" s="3" t="s">
        <v>661</v>
      </c>
      <c r="F23" s="9" t="s">
        <v>662</v>
      </c>
      <c r="G23" s="9" t="s">
        <v>608</v>
      </c>
      <c r="H23" s="9" t="s">
        <v>607</v>
      </c>
      <c r="I23" s="9" t="s">
        <v>607</v>
      </c>
      <c r="J23" s="9" t="s">
        <v>608</v>
      </c>
      <c r="K23" s="9" t="s">
        <v>607</v>
      </c>
      <c r="L23" s="9" t="s">
        <v>652</v>
      </c>
      <c r="M23" s="9" t="s">
        <v>652</v>
      </c>
      <c r="N23" s="3" t="s">
        <v>795</v>
      </c>
      <c r="O23" s="7" t="s">
        <v>608</v>
      </c>
      <c r="P23" s="3" t="s">
        <v>792</v>
      </c>
      <c r="Q23" s="3" t="s">
        <v>792</v>
      </c>
      <c r="R23" s="3" t="s">
        <v>792</v>
      </c>
      <c r="S23" s="3" t="s">
        <v>795</v>
      </c>
      <c r="T23" s="3" t="s">
        <v>792</v>
      </c>
      <c r="U23" s="3" t="s">
        <v>795</v>
      </c>
      <c r="V23" s="2"/>
      <c r="W23" s="7" t="s">
        <v>609</v>
      </c>
    </row>
    <row r="24" spans="1:23" x14ac:dyDescent="0.4">
      <c r="A24" s="8" t="s">
        <v>106</v>
      </c>
      <c r="B24" s="9" t="s">
        <v>641</v>
      </c>
      <c r="C24" s="9" t="s">
        <v>627</v>
      </c>
      <c r="D24" s="3" t="s">
        <v>628</v>
      </c>
      <c r="E24" s="3" t="s">
        <v>633</v>
      </c>
      <c r="F24" s="9" t="s">
        <v>607</v>
      </c>
      <c r="G24" s="9" t="s">
        <v>634</v>
      </c>
      <c r="H24" s="3" t="s">
        <v>663</v>
      </c>
      <c r="I24" s="9" t="s">
        <v>634</v>
      </c>
      <c r="J24" s="9" t="s">
        <v>659</v>
      </c>
      <c r="K24" s="9" t="s">
        <v>664</v>
      </c>
      <c r="L24" s="9" t="s">
        <v>652</v>
      </c>
      <c r="M24" s="9" t="s">
        <v>670</v>
      </c>
      <c r="N24" s="9" t="s">
        <v>795</v>
      </c>
      <c r="O24" s="3" t="s">
        <v>799</v>
      </c>
      <c r="P24" s="3" t="s">
        <v>806</v>
      </c>
      <c r="Q24" s="3" t="s">
        <v>811</v>
      </c>
      <c r="R24" s="3" t="s">
        <v>816</v>
      </c>
      <c r="S24" s="3" t="s">
        <v>790</v>
      </c>
      <c r="T24" s="3" t="s">
        <v>795</v>
      </c>
      <c r="U24" s="3" t="s">
        <v>824</v>
      </c>
      <c r="V24" s="2"/>
    </row>
    <row r="25" spans="1:23" x14ac:dyDescent="0.4">
      <c r="A25" s="8" t="s">
        <v>119</v>
      </c>
      <c r="B25" s="9" t="s">
        <v>622</v>
      </c>
      <c r="C25" s="9" t="s">
        <v>608</v>
      </c>
      <c r="D25" s="3" t="s">
        <v>601</v>
      </c>
      <c r="E25" s="3" t="s">
        <v>601</v>
      </c>
      <c r="F25" s="3" t="s">
        <v>628</v>
      </c>
      <c r="G25" s="3" t="s">
        <v>628</v>
      </c>
      <c r="H25" s="9" t="s">
        <v>660</v>
      </c>
      <c r="I25" s="3" t="s">
        <v>630</v>
      </c>
      <c r="J25" s="3" t="s">
        <v>654</v>
      </c>
      <c r="K25" s="9" t="s">
        <v>660</v>
      </c>
      <c r="L25" s="3" t="s">
        <v>601</v>
      </c>
      <c r="M25" s="9" t="s">
        <v>643</v>
      </c>
      <c r="N25" s="9" t="s">
        <v>645</v>
      </c>
      <c r="O25" s="3" t="s">
        <v>800</v>
      </c>
      <c r="P25" s="3" t="s">
        <v>800</v>
      </c>
      <c r="Q25" s="3" t="s">
        <v>812</v>
      </c>
      <c r="R25" s="3" t="s">
        <v>817</v>
      </c>
      <c r="S25" s="3" t="s">
        <v>795</v>
      </c>
      <c r="T25" s="3" t="s">
        <v>821</v>
      </c>
      <c r="U25" s="3" t="s">
        <v>795</v>
      </c>
      <c r="V25" s="2"/>
    </row>
    <row r="26" spans="1:23" x14ac:dyDescent="0.4">
      <c r="A26" s="8" t="s">
        <v>120</v>
      </c>
      <c r="B26" s="9" t="s">
        <v>622</v>
      </c>
      <c r="C26" s="9" t="s">
        <v>671</v>
      </c>
      <c r="D26" s="3" t="s">
        <v>631</v>
      </c>
      <c r="E26" s="9" t="s">
        <v>607</v>
      </c>
      <c r="F26" s="9" t="s">
        <v>608</v>
      </c>
      <c r="G26" s="3" t="s">
        <v>644</v>
      </c>
      <c r="H26" s="3" t="s">
        <v>647</v>
      </c>
      <c r="I26" s="3" t="s">
        <v>655</v>
      </c>
      <c r="J26" s="3" t="s">
        <v>637</v>
      </c>
      <c r="K26" s="3" t="s">
        <v>630</v>
      </c>
      <c r="L26" s="3" t="s">
        <v>667</v>
      </c>
      <c r="M26" s="3" t="s">
        <v>672</v>
      </c>
      <c r="N26" s="9" t="s">
        <v>607</v>
      </c>
      <c r="O26" s="3" t="s">
        <v>802</v>
      </c>
      <c r="P26" s="3" t="s">
        <v>808</v>
      </c>
      <c r="Q26" s="3" t="s">
        <v>813</v>
      </c>
      <c r="R26" s="3" t="s">
        <v>819</v>
      </c>
      <c r="S26" s="3" t="s">
        <v>820</v>
      </c>
      <c r="T26" s="3" t="s">
        <v>822</v>
      </c>
      <c r="U26" s="3" t="s">
        <v>825</v>
      </c>
      <c r="V26" s="2"/>
    </row>
    <row r="27" spans="1:23" x14ac:dyDescent="0.4">
      <c r="A27" s="3" t="s">
        <v>598</v>
      </c>
      <c r="B27" s="3">
        <v>2</v>
      </c>
      <c r="C27" s="3">
        <v>2</v>
      </c>
      <c r="D27" s="3">
        <v>2</v>
      </c>
      <c r="E27" s="3">
        <v>1</v>
      </c>
      <c r="F27" s="3">
        <v>2</v>
      </c>
      <c r="G27" s="3">
        <v>2</v>
      </c>
      <c r="H27" s="3">
        <v>1</v>
      </c>
      <c r="I27" s="3">
        <v>1</v>
      </c>
      <c r="J27" s="3">
        <v>1</v>
      </c>
      <c r="K27" s="3">
        <v>1</v>
      </c>
      <c r="L27" s="3">
        <v>1</v>
      </c>
      <c r="M27" s="3">
        <v>1</v>
      </c>
      <c r="N27" s="2">
        <v>1</v>
      </c>
      <c r="O27" s="3">
        <v>2</v>
      </c>
      <c r="P27" s="3">
        <v>1</v>
      </c>
      <c r="Q27" s="3">
        <v>2</v>
      </c>
      <c r="R27" s="3">
        <v>2</v>
      </c>
      <c r="S27" s="3">
        <v>2</v>
      </c>
      <c r="T27" s="3">
        <v>2</v>
      </c>
      <c r="U27" s="3">
        <v>2</v>
      </c>
      <c r="V27" s="2"/>
    </row>
    <row r="28" spans="1:23" x14ac:dyDescent="0.4">
      <c r="A28" s="13"/>
      <c r="B28" s="3" t="s">
        <v>141</v>
      </c>
      <c r="C28" s="3" t="s">
        <v>142</v>
      </c>
      <c r="D28" s="3" t="s">
        <v>143</v>
      </c>
      <c r="E28" s="3" t="s">
        <v>144</v>
      </c>
      <c r="F28" s="3" t="s">
        <v>145</v>
      </c>
      <c r="G28" s="3" t="s">
        <v>146</v>
      </c>
      <c r="H28" s="3" t="s">
        <v>147</v>
      </c>
      <c r="I28" s="3" t="s">
        <v>148</v>
      </c>
      <c r="J28" s="3" t="s">
        <v>149</v>
      </c>
      <c r="K28" s="3" t="s">
        <v>150</v>
      </c>
      <c r="L28" s="3" t="s">
        <v>151</v>
      </c>
      <c r="M28" s="3" t="s">
        <v>152</v>
      </c>
      <c r="N28" s="3" t="s">
        <v>153</v>
      </c>
      <c r="O28" s="3" t="s">
        <v>154</v>
      </c>
      <c r="P28" s="3" t="s">
        <v>155</v>
      </c>
      <c r="Q28" s="3" t="s">
        <v>156</v>
      </c>
      <c r="R28" s="3" t="s">
        <v>157</v>
      </c>
      <c r="S28" s="3" t="s">
        <v>158</v>
      </c>
      <c r="T28" s="3" t="s">
        <v>159</v>
      </c>
      <c r="U28" s="3" t="s">
        <v>160</v>
      </c>
      <c r="V28" s="2"/>
    </row>
    <row r="29" spans="1:23" x14ac:dyDescent="0.4">
      <c r="A29" s="3" t="s">
        <v>0</v>
      </c>
      <c r="B29" s="3">
        <v>1</v>
      </c>
      <c r="C29" s="3">
        <v>2</v>
      </c>
      <c r="D29" s="3">
        <v>2</v>
      </c>
      <c r="E29" s="3">
        <v>1</v>
      </c>
      <c r="F29" s="3">
        <v>1</v>
      </c>
      <c r="G29" s="3">
        <v>2</v>
      </c>
      <c r="H29" s="3">
        <v>1</v>
      </c>
      <c r="I29" s="3">
        <v>2</v>
      </c>
      <c r="J29" s="3">
        <v>1</v>
      </c>
      <c r="K29" s="3">
        <v>1</v>
      </c>
      <c r="L29" s="3">
        <v>2</v>
      </c>
      <c r="M29" s="3">
        <v>2</v>
      </c>
      <c r="N29" s="3">
        <v>2</v>
      </c>
      <c r="O29" s="3">
        <v>2</v>
      </c>
      <c r="P29" s="3">
        <v>2</v>
      </c>
      <c r="Q29" s="3">
        <v>1</v>
      </c>
      <c r="R29" s="3">
        <v>1</v>
      </c>
      <c r="S29" s="3">
        <v>1</v>
      </c>
      <c r="T29" s="3">
        <v>1</v>
      </c>
      <c r="U29" s="3">
        <v>2</v>
      </c>
      <c r="V29" s="2"/>
    </row>
    <row r="30" spans="1:23" x14ac:dyDescent="0.4">
      <c r="A30" s="3" t="s">
        <v>97</v>
      </c>
      <c r="B30" s="3">
        <v>4</v>
      </c>
      <c r="C30" s="3">
        <v>4</v>
      </c>
      <c r="D30" s="3">
        <v>5</v>
      </c>
      <c r="E30" s="3">
        <v>4</v>
      </c>
      <c r="F30" s="3">
        <v>6</v>
      </c>
      <c r="G30" s="3">
        <v>4</v>
      </c>
      <c r="H30" s="3">
        <v>3</v>
      </c>
      <c r="I30" s="3">
        <v>2</v>
      </c>
      <c r="J30" s="3">
        <v>6</v>
      </c>
      <c r="K30" s="3">
        <v>7</v>
      </c>
      <c r="L30" s="3">
        <v>7</v>
      </c>
      <c r="M30" s="3">
        <v>2</v>
      </c>
      <c r="N30" s="3">
        <v>2</v>
      </c>
      <c r="O30" s="3">
        <v>7</v>
      </c>
      <c r="P30" s="3">
        <v>2</v>
      </c>
      <c r="Q30" s="3">
        <v>2</v>
      </c>
      <c r="R30" s="3">
        <v>5</v>
      </c>
      <c r="S30" s="3">
        <v>7</v>
      </c>
      <c r="T30" s="3">
        <v>4</v>
      </c>
      <c r="U30" s="3">
        <v>1</v>
      </c>
      <c r="V30" s="2"/>
    </row>
    <row r="31" spans="1:23" x14ac:dyDescent="0.4">
      <c r="A31" s="3" t="s">
        <v>98</v>
      </c>
      <c r="B31" s="3">
        <v>2</v>
      </c>
      <c r="C31" s="3">
        <v>13</v>
      </c>
      <c r="D31" s="3">
        <v>13</v>
      </c>
      <c r="E31" s="3">
        <v>11</v>
      </c>
      <c r="F31" s="3">
        <v>0</v>
      </c>
      <c r="G31" s="3">
        <v>13</v>
      </c>
      <c r="H31" s="3">
        <v>3</v>
      </c>
      <c r="I31" s="3">
        <v>15</v>
      </c>
      <c r="J31" s="3">
        <v>7</v>
      </c>
      <c r="K31" s="3">
        <v>7</v>
      </c>
      <c r="L31" s="3">
        <v>0</v>
      </c>
      <c r="M31" s="3">
        <v>4</v>
      </c>
      <c r="N31" s="3">
        <v>15</v>
      </c>
      <c r="O31" s="3">
        <v>5</v>
      </c>
      <c r="P31" s="3">
        <v>1</v>
      </c>
      <c r="Q31" s="3">
        <v>1</v>
      </c>
      <c r="R31" s="3">
        <v>4</v>
      </c>
      <c r="S31" s="3">
        <v>14</v>
      </c>
      <c r="T31" s="3">
        <v>14</v>
      </c>
      <c r="U31" s="3">
        <v>12</v>
      </c>
      <c r="V31" s="2"/>
    </row>
    <row r="32" spans="1:23" x14ac:dyDescent="0.4">
      <c r="A32" s="3" t="s">
        <v>99</v>
      </c>
      <c r="B32" s="3">
        <v>2</v>
      </c>
      <c r="C32" s="3">
        <v>3</v>
      </c>
      <c r="D32" s="3">
        <v>3</v>
      </c>
      <c r="E32" s="3">
        <v>2</v>
      </c>
      <c r="F32" s="3">
        <v>2</v>
      </c>
      <c r="G32" s="3">
        <v>1</v>
      </c>
      <c r="H32" s="3">
        <v>4</v>
      </c>
      <c r="I32" s="3">
        <v>3</v>
      </c>
      <c r="J32" s="3">
        <v>3</v>
      </c>
      <c r="K32" s="3">
        <v>1</v>
      </c>
      <c r="L32" s="3">
        <v>0</v>
      </c>
      <c r="M32" s="3">
        <v>2</v>
      </c>
      <c r="N32" s="3">
        <v>4</v>
      </c>
      <c r="O32" s="3">
        <v>2</v>
      </c>
      <c r="P32" s="3">
        <v>1</v>
      </c>
      <c r="Q32" s="3">
        <v>5</v>
      </c>
      <c r="R32" s="3">
        <v>2</v>
      </c>
      <c r="S32" s="3">
        <v>1</v>
      </c>
      <c r="T32" s="3">
        <v>2</v>
      </c>
      <c r="U32" s="3">
        <v>3</v>
      </c>
      <c r="V32" s="2"/>
    </row>
    <row r="33" spans="1:22" x14ac:dyDescent="0.4">
      <c r="A33" s="3" t="s">
        <v>100</v>
      </c>
      <c r="B33" s="3">
        <v>3</v>
      </c>
      <c r="C33" s="3">
        <v>1</v>
      </c>
      <c r="D33" s="3">
        <v>6</v>
      </c>
      <c r="E33" s="3">
        <v>3</v>
      </c>
      <c r="F33" s="3">
        <v>7</v>
      </c>
      <c r="G33" s="3">
        <v>1</v>
      </c>
      <c r="H33" s="3">
        <v>1</v>
      </c>
      <c r="I33" s="3">
        <v>1</v>
      </c>
      <c r="J33" s="3">
        <v>4</v>
      </c>
      <c r="K33" s="3">
        <v>6</v>
      </c>
      <c r="L33" s="3">
        <v>0</v>
      </c>
      <c r="M33" s="3">
        <v>1</v>
      </c>
      <c r="N33" s="3">
        <v>1</v>
      </c>
      <c r="O33" s="3">
        <v>6</v>
      </c>
      <c r="P33" s="3">
        <v>1</v>
      </c>
      <c r="Q33" s="3">
        <v>1</v>
      </c>
      <c r="R33" s="3">
        <v>4</v>
      </c>
      <c r="S33" s="3">
        <v>6</v>
      </c>
      <c r="T33" s="3">
        <v>2</v>
      </c>
      <c r="U33" s="3">
        <v>5</v>
      </c>
      <c r="V33" s="2"/>
    </row>
    <row r="34" spans="1:22" x14ac:dyDescent="0.4">
      <c r="A34" s="3" t="s">
        <v>101</v>
      </c>
      <c r="B34" s="3">
        <v>2</v>
      </c>
      <c r="C34" s="3">
        <v>6</v>
      </c>
      <c r="D34" s="3">
        <v>4</v>
      </c>
      <c r="E34" s="3">
        <v>4</v>
      </c>
      <c r="F34" s="3">
        <v>4</v>
      </c>
      <c r="G34" s="3">
        <v>1</v>
      </c>
      <c r="H34" s="3">
        <v>4</v>
      </c>
      <c r="I34" s="3">
        <v>4</v>
      </c>
      <c r="J34" s="3">
        <v>4</v>
      </c>
      <c r="K34" s="3">
        <v>1</v>
      </c>
      <c r="L34" s="3">
        <v>0</v>
      </c>
      <c r="M34" s="3">
        <v>4</v>
      </c>
      <c r="N34" s="3">
        <v>2</v>
      </c>
      <c r="O34" s="3">
        <v>4</v>
      </c>
      <c r="P34" s="3">
        <v>1</v>
      </c>
      <c r="Q34" s="3">
        <v>1</v>
      </c>
      <c r="R34" s="3">
        <v>4</v>
      </c>
      <c r="S34" s="3">
        <v>5</v>
      </c>
      <c r="T34" s="3">
        <v>6</v>
      </c>
      <c r="U34" s="3">
        <v>4</v>
      </c>
    </row>
    <row r="35" spans="1:22" x14ac:dyDescent="0.4">
      <c r="A35" s="3" t="s">
        <v>107</v>
      </c>
      <c r="B35" s="3">
        <v>3</v>
      </c>
      <c r="C35" s="3">
        <v>4</v>
      </c>
      <c r="D35" s="3">
        <v>4</v>
      </c>
      <c r="E35" s="3">
        <v>4</v>
      </c>
      <c r="F35" s="3">
        <v>0</v>
      </c>
      <c r="G35" s="3">
        <v>4</v>
      </c>
      <c r="H35" s="3">
        <v>4</v>
      </c>
      <c r="I35" s="3">
        <v>4</v>
      </c>
      <c r="J35" s="3">
        <v>3</v>
      </c>
      <c r="K35" s="3">
        <v>2</v>
      </c>
      <c r="L35" s="3">
        <v>0</v>
      </c>
      <c r="M35" s="3">
        <v>3</v>
      </c>
      <c r="N35" s="3">
        <v>0</v>
      </c>
      <c r="O35" s="3">
        <v>4</v>
      </c>
      <c r="P35" s="3">
        <v>3</v>
      </c>
      <c r="Q35" s="3">
        <v>3</v>
      </c>
      <c r="R35" s="3">
        <v>3</v>
      </c>
      <c r="S35" s="3">
        <v>4</v>
      </c>
      <c r="T35" s="3">
        <v>4</v>
      </c>
      <c r="U35" s="3">
        <v>4</v>
      </c>
    </row>
    <row r="36" spans="1:22" x14ac:dyDescent="0.4">
      <c r="A36" s="3" t="s">
        <v>108</v>
      </c>
      <c r="B36" s="3">
        <v>3</v>
      </c>
      <c r="C36" s="3">
        <v>2</v>
      </c>
      <c r="D36" s="3">
        <v>2</v>
      </c>
      <c r="E36" s="3">
        <v>2</v>
      </c>
      <c r="F36" s="3">
        <v>0</v>
      </c>
      <c r="G36" s="3">
        <v>3</v>
      </c>
      <c r="H36" s="3">
        <v>4</v>
      </c>
      <c r="I36" s="3">
        <v>3</v>
      </c>
      <c r="J36" s="3">
        <v>2</v>
      </c>
      <c r="K36" s="3">
        <v>2</v>
      </c>
      <c r="L36" s="3">
        <v>0</v>
      </c>
      <c r="M36" s="3">
        <v>3</v>
      </c>
      <c r="N36" s="3">
        <v>0</v>
      </c>
      <c r="O36" s="3">
        <v>3</v>
      </c>
      <c r="P36" s="3">
        <v>3</v>
      </c>
      <c r="Q36" s="3">
        <v>2</v>
      </c>
      <c r="R36" s="3">
        <v>3</v>
      </c>
      <c r="S36" s="3">
        <v>4</v>
      </c>
      <c r="T36" s="3">
        <v>2</v>
      </c>
      <c r="U36" s="3">
        <v>2</v>
      </c>
    </row>
    <row r="37" spans="1:22" x14ac:dyDescent="0.4">
      <c r="A37" s="4" t="s">
        <v>109</v>
      </c>
      <c r="B37" s="3">
        <v>2</v>
      </c>
      <c r="C37" s="3">
        <v>2</v>
      </c>
      <c r="D37" s="3">
        <v>3</v>
      </c>
      <c r="E37" s="3">
        <v>2</v>
      </c>
      <c r="F37" s="3">
        <v>1</v>
      </c>
      <c r="G37" s="3">
        <v>3</v>
      </c>
      <c r="H37" s="3">
        <v>4</v>
      </c>
      <c r="I37" s="3">
        <v>3</v>
      </c>
      <c r="J37" s="3">
        <v>3</v>
      </c>
      <c r="K37" s="3">
        <v>2</v>
      </c>
      <c r="L37" s="3">
        <v>0</v>
      </c>
      <c r="M37" s="3">
        <v>3</v>
      </c>
      <c r="N37" s="3">
        <v>0</v>
      </c>
      <c r="O37" s="3">
        <v>2</v>
      </c>
      <c r="P37" s="3">
        <v>3</v>
      </c>
      <c r="Q37" s="3">
        <v>2</v>
      </c>
      <c r="R37" s="3">
        <v>3</v>
      </c>
      <c r="S37" s="3">
        <v>4</v>
      </c>
      <c r="T37" s="3">
        <v>3</v>
      </c>
      <c r="U37" s="3">
        <v>3</v>
      </c>
    </row>
    <row r="38" spans="1:22" x14ac:dyDescent="0.4">
      <c r="A38" s="4" t="s">
        <v>110</v>
      </c>
      <c r="B38" s="3">
        <v>3</v>
      </c>
      <c r="C38" s="3">
        <v>3</v>
      </c>
      <c r="D38" s="3">
        <v>3</v>
      </c>
      <c r="E38" s="3">
        <v>2</v>
      </c>
      <c r="F38" s="3">
        <v>1</v>
      </c>
      <c r="G38" s="3">
        <v>3</v>
      </c>
      <c r="H38" s="3">
        <v>4</v>
      </c>
      <c r="I38" s="3">
        <v>3</v>
      </c>
      <c r="J38" s="3">
        <v>3</v>
      </c>
      <c r="K38" s="3">
        <v>2</v>
      </c>
      <c r="L38" s="3">
        <v>0</v>
      </c>
      <c r="M38" s="3">
        <v>3</v>
      </c>
      <c r="N38" s="3">
        <v>0</v>
      </c>
      <c r="O38" s="3">
        <v>0</v>
      </c>
      <c r="P38" s="3">
        <v>3</v>
      </c>
      <c r="Q38" s="3">
        <v>2</v>
      </c>
      <c r="R38" s="3">
        <v>3</v>
      </c>
      <c r="S38" s="3">
        <v>4</v>
      </c>
      <c r="T38" s="3">
        <v>1</v>
      </c>
      <c r="U38" s="3">
        <v>2</v>
      </c>
    </row>
    <row r="39" spans="1:22" x14ac:dyDescent="0.4">
      <c r="A39" s="4" t="s">
        <v>111</v>
      </c>
      <c r="B39" s="3">
        <v>3</v>
      </c>
      <c r="C39" s="3">
        <v>3</v>
      </c>
      <c r="D39" s="3">
        <v>4</v>
      </c>
      <c r="E39" s="3">
        <v>2</v>
      </c>
      <c r="F39" s="3">
        <v>0</v>
      </c>
      <c r="G39" s="3">
        <v>4</v>
      </c>
      <c r="H39" s="3">
        <v>4</v>
      </c>
      <c r="I39" s="3">
        <v>3</v>
      </c>
      <c r="J39" s="3">
        <v>3</v>
      </c>
      <c r="K39" s="3">
        <v>3</v>
      </c>
      <c r="L39" s="3">
        <v>0</v>
      </c>
      <c r="M39" s="3">
        <v>3</v>
      </c>
      <c r="N39" s="3">
        <v>0</v>
      </c>
      <c r="O39" s="3">
        <v>4</v>
      </c>
      <c r="P39" s="3">
        <v>3</v>
      </c>
      <c r="Q39" s="3">
        <v>3</v>
      </c>
      <c r="R39" s="3">
        <v>3</v>
      </c>
      <c r="S39" s="3">
        <v>4</v>
      </c>
      <c r="T39" s="3">
        <v>3</v>
      </c>
      <c r="U39" s="3">
        <v>4</v>
      </c>
    </row>
    <row r="40" spans="1:22" x14ac:dyDescent="0.4">
      <c r="A40" s="4" t="s">
        <v>112</v>
      </c>
      <c r="B40" s="3">
        <v>3</v>
      </c>
      <c r="C40" s="3">
        <v>4</v>
      </c>
      <c r="D40" s="3">
        <v>4</v>
      </c>
      <c r="E40" s="3">
        <v>3</v>
      </c>
      <c r="F40" s="3">
        <v>0</v>
      </c>
      <c r="G40" s="3">
        <v>4</v>
      </c>
      <c r="H40" s="3">
        <v>4</v>
      </c>
      <c r="I40" s="3">
        <v>3</v>
      </c>
      <c r="J40" s="3">
        <v>2</v>
      </c>
      <c r="K40" s="3">
        <v>3</v>
      </c>
      <c r="L40" s="3">
        <v>0</v>
      </c>
      <c r="M40" s="3">
        <v>3</v>
      </c>
      <c r="N40" s="3">
        <v>0</v>
      </c>
      <c r="O40" s="3">
        <v>4</v>
      </c>
      <c r="P40" s="3">
        <v>3</v>
      </c>
      <c r="Q40" s="3">
        <v>3</v>
      </c>
      <c r="R40" s="3">
        <v>3</v>
      </c>
      <c r="S40" s="3">
        <v>4</v>
      </c>
      <c r="T40" s="3">
        <v>3</v>
      </c>
      <c r="U40" s="3">
        <v>4</v>
      </c>
    </row>
    <row r="41" spans="1:22" x14ac:dyDescent="0.4">
      <c r="A41" s="4" t="s">
        <v>113</v>
      </c>
      <c r="B41" s="3">
        <v>3</v>
      </c>
      <c r="C41" s="3">
        <v>4</v>
      </c>
      <c r="D41" s="3">
        <v>4</v>
      </c>
      <c r="E41" s="3">
        <v>2</v>
      </c>
      <c r="F41" s="3">
        <v>0</v>
      </c>
      <c r="G41" s="3">
        <v>4</v>
      </c>
      <c r="H41" s="3">
        <v>4</v>
      </c>
      <c r="I41" s="3">
        <v>3</v>
      </c>
      <c r="J41" s="3">
        <v>3</v>
      </c>
      <c r="K41" s="3">
        <v>3</v>
      </c>
      <c r="L41" s="3">
        <v>0</v>
      </c>
      <c r="M41" s="3">
        <v>3</v>
      </c>
      <c r="N41" s="3">
        <v>0</v>
      </c>
      <c r="O41" s="3">
        <v>3</v>
      </c>
      <c r="P41" s="3">
        <v>3</v>
      </c>
      <c r="Q41" s="3">
        <v>3</v>
      </c>
      <c r="R41" s="3">
        <v>3</v>
      </c>
      <c r="S41" s="3">
        <v>4</v>
      </c>
      <c r="T41" s="3">
        <v>3</v>
      </c>
      <c r="U41" s="3">
        <v>4</v>
      </c>
    </row>
    <row r="42" spans="1:22" x14ac:dyDescent="0.4">
      <c r="A42" s="4" t="s">
        <v>114</v>
      </c>
      <c r="B42" s="3">
        <v>3</v>
      </c>
      <c r="C42" s="3">
        <v>2</v>
      </c>
      <c r="D42" s="3">
        <v>2</v>
      </c>
      <c r="E42" s="3">
        <v>2</v>
      </c>
      <c r="F42" s="3">
        <v>0</v>
      </c>
      <c r="G42" s="3">
        <v>3</v>
      </c>
      <c r="H42" s="3">
        <v>3</v>
      </c>
      <c r="I42" s="3">
        <v>3</v>
      </c>
      <c r="J42" s="3">
        <v>3</v>
      </c>
      <c r="K42" s="3">
        <v>3</v>
      </c>
      <c r="L42" s="3">
        <v>0</v>
      </c>
      <c r="M42" s="3">
        <v>4</v>
      </c>
      <c r="N42" s="3">
        <v>0</v>
      </c>
      <c r="O42" s="3">
        <v>3</v>
      </c>
      <c r="P42" s="3">
        <v>3</v>
      </c>
      <c r="Q42" s="3">
        <v>3</v>
      </c>
      <c r="R42" s="3">
        <v>3</v>
      </c>
      <c r="S42" s="3">
        <v>4</v>
      </c>
      <c r="T42" s="3">
        <v>2</v>
      </c>
      <c r="U42" s="3">
        <v>4</v>
      </c>
    </row>
    <row r="43" spans="1:22" x14ac:dyDescent="0.4">
      <c r="A43" s="4" t="s">
        <v>115</v>
      </c>
      <c r="B43" s="3">
        <v>3</v>
      </c>
      <c r="C43" s="3">
        <v>2</v>
      </c>
      <c r="D43" s="3">
        <v>3</v>
      </c>
      <c r="E43" s="3">
        <v>2</v>
      </c>
      <c r="F43" s="3">
        <v>0</v>
      </c>
      <c r="G43" s="3">
        <v>3</v>
      </c>
      <c r="H43" s="3">
        <v>4</v>
      </c>
      <c r="I43" s="3">
        <v>3</v>
      </c>
      <c r="J43" s="3">
        <v>1</v>
      </c>
      <c r="K43" s="3">
        <v>3</v>
      </c>
      <c r="L43" s="3">
        <v>0</v>
      </c>
      <c r="M43" s="3">
        <v>3</v>
      </c>
      <c r="N43" s="3">
        <v>0</v>
      </c>
      <c r="O43" s="3">
        <v>3</v>
      </c>
      <c r="P43" s="3">
        <v>3</v>
      </c>
      <c r="Q43" s="3">
        <v>2</v>
      </c>
      <c r="R43" s="3">
        <v>3</v>
      </c>
      <c r="S43" s="3">
        <v>4</v>
      </c>
      <c r="T43" s="3">
        <v>3</v>
      </c>
      <c r="U43" s="3">
        <v>2</v>
      </c>
    </row>
    <row r="44" spans="1:22" x14ac:dyDescent="0.4">
      <c r="A44" s="4" t="s">
        <v>116</v>
      </c>
      <c r="B44" s="3">
        <v>3</v>
      </c>
      <c r="C44" s="3">
        <v>2</v>
      </c>
      <c r="D44" s="3">
        <v>3</v>
      </c>
      <c r="E44" s="3">
        <v>2</v>
      </c>
      <c r="F44" s="3">
        <v>0</v>
      </c>
      <c r="G44" s="3">
        <v>3</v>
      </c>
      <c r="H44" s="3">
        <v>4</v>
      </c>
      <c r="I44" s="3">
        <v>3</v>
      </c>
      <c r="J44" s="3">
        <v>3</v>
      </c>
      <c r="K44" s="3">
        <v>3</v>
      </c>
      <c r="L44" s="3">
        <v>0</v>
      </c>
      <c r="M44" s="3">
        <v>4</v>
      </c>
      <c r="N44" s="3">
        <v>0</v>
      </c>
      <c r="O44" s="3">
        <v>3</v>
      </c>
      <c r="P44" s="3">
        <v>3</v>
      </c>
      <c r="Q44" s="3">
        <v>3</v>
      </c>
      <c r="R44" s="3">
        <v>3</v>
      </c>
      <c r="S44" s="3">
        <v>4</v>
      </c>
      <c r="T44" s="3">
        <v>3</v>
      </c>
      <c r="U44" s="3">
        <v>4</v>
      </c>
    </row>
    <row r="45" spans="1:22" x14ac:dyDescent="0.4">
      <c r="A45" s="4" t="s">
        <v>117</v>
      </c>
      <c r="B45" s="3">
        <v>3</v>
      </c>
      <c r="C45" s="3">
        <v>4</v>
      </c>
      <c r="D45" s="3">
        <v>4</v>
      </c>
      <c r="E45" s="3">
        <v>4</v>
      </c>
      <c r="F45" s="3">
        <v>0</v>
      </c>
      <c r="G45" s="3">
        <v>3</v>
      </c>
      <c r="H45" s="3">
        <v>4</v>
      </c>
      <c r="I45" s="3">
        <v>4</v>
      </c>
      <c r="J45" s="3">
        <v>1</v>
      </c>
      <c r="K45" s="3">
        <v>3</v>
      </c>
      <c r="L45" s="3">
        <v>0</v>
      </c>
      <c r="M45" s="3">
        <v>4</v>
      </c>
      <c r="N45" s="3">
        <v>0</v>
      </c>
      <c r="O45" s="3">
        <v>4</v>
      </c>
      <c r="P45" s="3">
        <v>3</v>
      </c>
      <c r="Q45" s="3">
        <v>3</v>
      </c>
      <c r="R45" s="3">
        <v>4</v>
      </c>
      <c r="S45" s="3">
        <v>4</v>
      </c>
      <c r="T45" s="3">
        <v>4</v>
      </c>
      <c r="U45" s="3">
        <v>4</v>
      </c>
    </row>
    <row r="46" spans="1:22" x14ac:dyDescent="0.4">
      <c r="A46" s="4" t="s">
        <v>118</v>
      </c>
      <c r="B46" s="3">
        <v>3</v>
      </c>
      <c r="C46" s="3">
        <v>0</v>
      </c>
      <c r="D46" s="3">
        <v>4</v>
      </c>
      <c r="E46" s="3">
        <v>0</v>
      </c>
      <c r="F46" s="3">
        <v>0</v>
      </c>
      <c r="G46" s="3">
        <v>4</v>
      </c>
      <c r="H46" s="3">
        <v>4</v>
      </c>
      <c r="I46" s="3">
        <v>0</v>
      </c>
      <c r="J46" s="3">
        <v>0</v>
      </c>
      <c r="K46" s="3">
        <v>0</v>
      </c>
      <c r="L46" s="3">
        <v>0</v>
      </c>
      <c r="M46" s="3">
        <v>0</v>
      </c>
      <c r="N46" s="3">
        <v>0</v>
      </c>
      <c r="O46" s="3">
        <v>4</v>
      </c>
      <c r="P46" s="3">
        <v>3</v>
      </c>
      <c r="Q46" s="3">
        <v>4</v>
      </c>
      <c r="R46" s="3">
        <v>4</v>
      </c>
      <c r="S46" s="3">
        <v>4</v>
      </c>
      <c r="T46" s="3">
        <v>4</v>
      </c>
      <c r="U46" s="3">
        <v>3</v>
      </c>
    </row>
    <row r="47" spans="1:22" x14ac:dyDescent="0.4">
      <c r="A47" s="8" t="s">
        <v>102</v>
      </c>
      <c r="B47" s="3" t="s">
        <v>606</v>
      </c>
      <c r="C47" s="3" t="s">
        <v>828</v>
      </c>
      <c r="D47" s="3" t="s">
        <v>833</v>
      </c>
      <c r="E47" s="3" t="s">
        <v>840</v>
      </c>
      <c r="F47" s="3" t="s">
        <v>847</v>
      </c>
      <c r="G47" s="3" t="s">
        <v>854</v>
      </c>
      <c r="H47" s="3" t="s">
        <v>997</v>
      </c>
      <c r="I47" s="3" t="s">
        <v>1002</v>
      </c>
      <c r="J47" s="3" t="s">
        <v>1008</v>
      </c>
      <c r="K47" s="3" t="s">
        <v>1012</v>
      </c>
      <c r="L47" s="3" t="s">
        <v>1010</v>
      </c>
      <c r="M47" s="3" t="s">
        <v>1008</v>
      </c>
      <c r="N47" s="3" t="s">
        <v>1009</v>
      </c>
      <c r="O47" s="3" t="s">
        <v>1022</v>
      </c>
      <c r="P47" s="3" t="s">
        <v>1024</v>
      </c>
      <c r="Q47" s="3" t="s">
        <v>998</v>
      </c>
      <c r="R47" s="3" t="s">
        <v>1031</v>
      </c>
      <c r="S47" s="3" t="s">
        <v>1033</v>
      </c>
      <c r="T47" s="3" t="s">
        <v>1038</v>
      </c>
      <c r="U47" s="3" t="s">
        <v>1045</v>
      </c>
    </row>
    <row r="48" spans="1:22" x14ac:dyDescent="0.4">
      <c r="A48" s="8" t="s">
        <v>103</v>
      </c>
      <c r="B48" s="9" t="s">
        <v>792</v>
      </c>
      <c r="C48" s="3" t="s">
        <v>829</v>
      </c>
      <c r="D48" s="3" t="s">
        <v>834</v>
      </c>
      <c r="E48" s="3" t="s">
        <v>841</v>
      </c>
      <c r="F48" s="3" t="s">
        <v>848</v>
      </c>
      <c r="G48" s="3" t="s">
        <v>850</v>
      </c>
      <c r="H48" s="3" t="s">
        <v>998</v>
      </c>
      <c r="I48" s="3" t="s">
        <v>1003</v>
      </c>
      <c r="J48" s="3" t="s">
        <v>1003</v>
      </c>
      <c r="K48" s="3" t="s">
        <v>1013</v>
      </c>
      <c r="L48" s="3" t="s">
        <v>1017</v>
      </c>
      <c r="M48" s="3" t="s">
        <v>1004</v>
      </c>
      <c r="N48" s="3" t="s">
        <v>1020</v>
      </c>
      <c r="O48" s="3" t="s">
        <v>1004</v>
      </c>
      <c r="P48" s="3" t="s">
        <v>1025</v>
      </c>
      <c r="Q48" s="3" t="s">
        <v>1019</v>
      </c>
      <c r="R48" s="3" t="s">
        <v>1025</v>
      </c>
      <c r="S48" s="3" t="s">
        <v>1034</v>
      </c>
      <c r="T48" s="3" t="s">
        <v>1039</v>
      </c>
      <c r="U48" s="3" t="s">
        <v>1046</v>
      </c>
    </row>
    <row r="49" spans="1:22" x14ac:dyDescent="0.4">
      <c r="A49" s="8" t="s">
        <v>104</v>
      </c>
      <c r="B49" s="9" t="s">
        <v>792</v>
      </c>
      <c r="C49" s="3" t="s">
        <v>829</v>
      </c>
      <c r="D49" s="3" t="s">
        <v>835</v>
      </c>
      <c r="E49" s="3" t="s">
        <v>842</v>
      </c>
      <c r="F49" s="3" t="s">
        <v>849</v>
      </c>
      <c r="G49" s="3" t="s">
        <v>855</v>
      </c>
      <c r="H49" s="3" t="s">
        <v>998</v>
      </c>
      <c r="I49" s="3" t="s">
        <v>1004</v>
      </c>
      <c r="J49" s="3" t="s">
        <v>1004</v>
      </c>
      <c r="K49" s="3" t="s">
        <v>1014</v>
      </c>
      <c r="L49" s="3" t="s">
        <v>1010</v>
      </c>
      <c r="M49" s="3" t="s">
        <v>1018</v>
      </c>
      <c r="N49" s="3" t="s">
        <v>1001</v>
      </c>
      <c r="O49" s="3" t="s">
        <v>1001</v>
      </c>
      <c r="P49" s="3" t="s">
        <v>1018</v>
      </c>
      <c r="Q49" s="3" t="s">
        <v>1028</v>
      </c>
      <c r="R49" s="3" t="s">
        <v>1001</v>
      </c>
      <c r="S49" s="3" t="s">
        <v>1034</v>
      </c>
      <c r="T49" s="3" t="s">
        <v>1040</v>
      </c>
      <c r="U49" s="3" t="s">
        <v>1040</v>
      </c>
    </row>
    <row r="50" spans="1:22" x14ac:dyDescent="0.4">
      <c r="A50" s="8" t="s">
        <v>105</v>
      </c>
      <c r="B50" s="9" t="s">
        <v>791</v>
      </c>
      <c r="C50" s="3" t="s">
        <v>830</v>
      </c>
      <c r="D50" s="3" t="s">
        <v>836</v>
      </c>
      <c r="E50" s="3" t="s">
        <v>843</v>
      </c>
      <c r="F50" s="3" t="s">
        <v>850</v>
      </c>
      <c r="G50" s="3" t="s">
        <v>856</v>
      </c>
      <c r="H50" s="3" t="s">
        <v>999</v>
      </c>
      <c r="I50" s="3" t="s">
        <v>1004</v>
      </c>
      <c r="J50" s="3" t="s">
        <v>1101</v>
      </c>
      <c r="K50" s="3" t="s">
        <v>998</v>
      </c>
      <c r="L50" s="3" t="s">
        <v>1010</v>
      </c>
      <c r="M50" s="3" t="s">
        <v>1019</v>
      </c>
      <c r="N50" s="3" t="s">
        <v>998</v>
      </c>
      <c r="O50" s="3" t="s">
        <v>998</v>
      </c>
      <c r="P50" s="3" t="s">
        <v>1003</v>
      </c>
      <c r="Q50" s="3" t="s">
        <v>998</v>
      </c>
      <c r="R50" s="3" t="s">
        <v>998</v>
      </c>
      <c r="S50" s="3" t="s">
        <v>1034</v>
      </c>
      <c r="T50" s="3" t="s">
        <v>1041</v>
      </c>
      <c r="U50" s="3" t="s">
        <v>1040</v>
      </c>
    </row>
    <row r="51" spans="1:22" x14ac:dyDescent="0.4">
      <c r="A51" s="8" t="s">
        <v>106</v>
      </c>
      <c r="B51" s="10" t="s">
        <v>826</v>
      </c>
      <c r="C51" s="12" t="s">
        <v>829</v>
      </c>
      <c r="D51" s="3" t="s">
        <v>837</v>
      </c>
      <c r="E51" s="3" t="s">
        <v>844</v>
      </c>
      <c r="F51" s="3" t="s">
        <v>851</v>
      </c>
      <c r="G51" s="3" t="s">
        <v>857</v>
      </c>
      <c r="H51" s="3" t="s">
        <v>1000</v>
      </c>
      <c r="I51" s="3" t="s">
        <v>1005</v>
      </c>
      <c r="J51" s="3" t="s">
        <v>1003</v>
      </c>
      <c r="K51" s="3" t="s">
        <v>1015</v>
      </c>
      <c r="L51" s="3" t="s">
        <v>1010</v>
      </c>
      <c r="M51" s="3" t="s">
        <v>1003</v>
      </c>
      <c r="N51" s="3" t="s">
        <v>1001</v>
      </c>
      <c r="O51" s="3" t="s">
        <v>1013</v>
      </c>
      <c r="P51" s="3" t="s">
        <v>1003</v>
      </c>
      <c r="Q51" s="3" t="s">
        <v>1029</v>
      </c>
      <c r="R51" s="3" t="s">
        <v>1003</v>
      </c>
      <c r="S51" s="3" t="s">
        <v>1035</v>
      </c>
      <c r="T51" s="3" t="s">
        <v>1042</v>
      </c>
      <c r="U51" s="3" t="s">
        <v>1039</v>
      </c>
    </row>
    <row r="52" spans="1:22" x14ac:dyDescent="0.4">
      <c r="A52" s="8" t="s">
        <v>119</v>
      </c>
      <c r="B52" s="3" t="s">
        <v>795</v>
      </c>
      <c r="C52" s="3" t="s">
        <v>831</v>
      </c>
      <c r="D52" s="3" t="s">
        <v>835</v>
      </c>
      <c r="E52" s="3" t="s">
        <v>845</v>
      </c>
      <c r="F52" s="3" t="s">
        <v>852</v>
      </c>
      <c r="G52" s="3" t="s">
        <v>855</v>
      </c>
      <c r="H52" s="3" t="s">
        <v>1001</v>
      </c>
      <c r="I52" s="3" t="s">
        <v>1006</v>
      </c>
      <c r="J52" s="3" t="s">
        <v>1010</v>
      </c>
      <c r="K52" s="3" t="s">
        <v>1003</v>
      </c>
      <c r="L52" s="3" t="s">
        <v>1010</v>
      </c>
      <c r="M52" s="3" t="s">
        <v>1013</v>
      </c>
      <c r="N52" s="3" t="s">
        <v>1001</v>
      </c>
      <c r="O52" s="3" t="s">
        <v>1003</v>
      </c>
      <c r="P52" s="3" t="s">
        <v>1026</v>
      </c>
      <c r="Q52" s="3" t="s">
        <v>1016</v>
      </c>
      <c r="R52" s="3" t="s">
        <v>1016</v>
      </c>
      <c r="S52" s="3" t="s">
        <v>1036</v>
      </c>
      <c r="T52" s="3" t="s">
        <v>1043</v>
      </c>
      <c r="U52" s="3" t="s">
        <v>1041</v>
      </c>
    </row>
    <row r="53" spans="1:22" x14ac:dyDescent="0.4">
      <c r="A53" s="8" t="s">
        <v>120</v>
      </c>
      <c r="B53" s="3" t="s">
        <v>795</v>
      </c>
      <c r="C53" s="3" t="s">
        <v>832</v>
      </c>
      <c r="D53" s="3" t="s">
        <v>838</v>
      </c>
      <c r="E53" s="3" t="s">
        <v>846</v>
      </c>
      <c r="F53" s="3" t="s">
        <v>853</v>
      </c>
      <c r="G53" s="3" t="s">
        <v>845</v>
      </c>
      <c r="H53" s="3" t="s">
        <v>998</v>
      </c>
      <c r="I53" s="3" t="s">
        <v>1007</v>
      </c>
      <c r="J53" s="3" t="s">
        <v>1011</v>
      </c>
      <c r="K53" s="3" t="s">
        <v>1016</v>
      </c>
      <c r="L53" s="3" t="s">
        <v>1010</v>
      </c>
      <c r="M53" s="3" t="s">
        <v>1003</v>
      </c>
      <c r="N53" s="3" t="s">
        <v>1021</v>
      </c>
      <c r="O53" s="3" t="s">
        <v>1023</v>
      </c>
      <c r="P53" s="3" t="s">
        <v>1027</v>
      </c>
      <c r="Q53" s="3" t="s">
        <v>1030</v>
      </c>
      <c r="R53" s="3" t="s">
        <v>1032</v>
      </c>
      <c r="S53" s="3" t="s">
        <v>1037</v>
      </c>
      <c r="T53" s="3" t="s">
        <v>1044</v>
      </c>
      <c r="U53" s="3" t="s">
        <v>1048</v>
      </c>
    </row>
    <row r="54" spans="1:22" x14ac:dyDescent="0.4">
      <c r="A54" s="3" t="s">
        <v>598</v>
      </c>
      <c r="B54" s="3">
        <v>2</v>
      </c>
      <c r="C54" s="3">
        <v>1</v>
      </c>
      <c r="D54" s="3">
        <v>2</v>
      </c>
      <c r="E54" s="3">
        <v>2</v>
      </c>
      <c r="F54" s="3">
        <v>1</v>
      </c>
      <c r="G54" s="3">
        <v>1</v>
      </c>
      <c r="H54" s="3">
        <v>2</v>
      </c>
      <c r="I54" s="3">
        <v>1</v>
      </c>
      <c r="J54" s="3">
        <v>2</v>
      </c>
      <c r="K54" s="3">
        <v>2</v>
      </c>
      <c r="L54" s="3">
        <v>2</v>
      </c>
      <c r="M54" s="3">
        <v>2</v>
      </c>
      <c r="N54" s="3">
        <v>1</v>
      </c>
      <c r="O54" s="3">
        <v>2</v>
      </c>
      <c r="P54" s="3">
        <v>1</v>
      </c>
      <c r="Q54" s="3">
        <v>1</v>
      </c>
      <c r="R54" s="3">
        <v>2</v>
      </c>
      <c r="S54" s="3">
        <v>2</v>
      </c>
      <c r="T54" s="3">
        <v>1</v>
      </c>
      <c r="U54" s="3">
        <v>2</v>
      </c>
      <c r="V54" s="2"/>
    </row>
    <row r="55" spans="1:22" x14ac:dyDescent="0.4">
      <c r="A55" s="13"/>
      <c r="B55" s="3" t="s">
        <v>625</v>
      </c>
      <c r="C55" s="3" t="s">
        <v>161</v>
      </c>
      <c r="D55" s="3" t="s">
        <v>162</v>
      </c>
      <c r="E55" s="3" t="s">
        <v>163</v>
      </c>
      <c r="F55" s="3" t="s">
        <v>164</v>
      </c>
      <c r="G55" s="3" t="s">
        <v>165</v>
      </c>
      <c r="H55" s="3" t="s">
        <v>166</v>
      </c>
      <c r="I55" s="3" t="s">
        <v>167</v>
      </c>
      <c r="J55" s="3" t="s">
        <v>168</v>
      </c>
      <c r="K55" s="3" t="s">
        <v>169</v>
      </c>
      <c r="L55" s="3" t="s">
        <v>170</v>
      </c>
      <c r="M55" s="3" t="s">
        <v>171</v>
      </c>
      <c r="N55" s="3" t="s">
        <v>172</v>
      </c>
      <c r="O55" s="3" t="s">
        <v>173</v>
      </c>
      <c r="P55" s="3" t="s">
        <v>174</v>
      </c>
      <c r="Q55" s="3" t="s">
        <v>175</v>
      </c>
      <c r="R55" s="3" t="s">
        <v>176</v>
      </c>
      <c r="S55" s="3" t="s">
        <v>177</v>
      </c>
      <c r="T55" s="3" t="s">
        <v>178</v>
      </c>
      <c r="U55" s="3" t="s">
        <v>179</v>
      </c>
      <c r="V55" s="2"/>
    </row>
    <row r="56" spans="1:22" ht="18.75" customHeight="1" x14ac:dyDescent="0.4">
      <c r="A56" s="3" t="s">
        <v>0</v>
      </c>
      <c r="B56" s="3">
        <v>1</v>
      </c>
      <c r="C56" s="3">
        <v>1</v>
      </c>
      <c r="D56" s="3">
        <v>2</v>
      </c>
      <c r="E56" s="3">
        <v>1</v>
      </c>
      <c r="F56" s="3">
        <v>1</v>
      </c>
      <c r="G56" s="3">
        <v>2</v>
      </c>
      <c r="H56" s="3">
        <v>2</v>
      </c>
      <c r="I56" s="3">
        <v>1</v>
      </c>
      <c r="J56" s="3">
        <v>2</v>
      </c>
      <c r="K56" s="3">
        <v>1</v>
      </c>
      <c r="L56" s="3">
        <v>2</v>
      </c>
      <c r="M56" s="3">
        <v>2</v>
      </c>
      <c r="N56" s="3">
        <v>2</v>
      </c>
      <c r="O56" s="3">
        <v>2</v>
      </c>
      <c r="P56" s="3">
        <v>1</v>
      </c>
      <c r="Q56" s="3">
        <v>1</v>
      </c>
      <c r="R56" s="3">
        <v>2</v>
      </c>
      <c r="S56" s="3">
        <v>1</v>
      </c>
      <c r="T56" s="3">
        <v>2</v>
      </c>
      <c r="U56" s="3">
        <v>2</v>
      </c>
    </row>
    <row r="57" spans="1:22" ht="18.75" customHeight="1" x14ac:dyDescent="0.4">
      <c r="A57" s="3" t="s">
        <v>97</v>
      </c>
      <c r="B57" s="3">
        <v>6</v>
      </c>
      <c r="C57" s="3">
        <v>6</v>
      </c>
      <c r="D57" s="3">
        <v>2</v>
      </c>
      <c r="E57" s="3">
        <v>2</v>
      </c>
      <c r="F57" s="3">
        <v>6</v>
      </c>
      <c r="G57" s="3">
        <v>7</v>
      </c>
      <c r="H57" s="3">
        <v>7</v>
      </c>
      <c r="I57" s="3">
        <v>4</v>
      </c>
      <c r="J57" s="3">
        <v>6</v>
      </c>
      <c r="K57" s="3">
        <v>3</v>
      </c>
      <c r="L57" s="3">
        <v>2</v>
      </c>
      <c r="M57" s="3">
        <v>1</v>
      </c>
      <c r="N57" s="3">
        <v>1</v>
      </c>
      <c r="O57" s="3">
        <v>5</v>
      </c>
      <c r="P57" s="3">
        <v>4</v>
      </c>
      <c r="Q57" s="3">
        <v>5</v>
      </c>
      <c r="R57" s="3">
        <v>7</v>
      </c>
      <c r="S57" s="3">
        <v>3</v>
      </c>
      <c r="T57" s="3">
        <v>7</v>
      </c>
      <c r="U57" s="3">
        <v>7</v>
      </c>
    </row>
    <row r="58" spans="1:22" ht="18.75" customHeight="1" x14ac:dyDescent="0.4">
      <c r="A58" s="3" t="s">
        <v>98</v>
      </c>
      <c r="B58" s="3">
        <v>10</v>
      </c>
      <c r="C58" s="3">
        <v>5</v>
      </c>
      <c r="D58" s="3">
        <v>6</v>
      </c>
      <c r="E58" s="3">
        <v>6</v>
      </c>
      <c r="F58" s="3">
        <v>4</v>
      </c>
      <c r="G58" s="3">
        <v>1</v>
      </c>
      <c r="H58" s="3">
        <v>10</v>
      </c>
      <c r="I58" s="3">
        <v>0</v>
      </c>
      <c r="J58" s="3">
        <v>7</v>
      </c>
      <c r="K58" s="3">
        <v>11</v>
      </c>
      <c r="L58" s="3">
        <v>14</v>
      </c>
      <c r="M58" s="3">
        <v>15</v>
      </c>
      <c r="N58" s="3">
        <v>14</v>
      </c>
      <c r="O58" s="3">
        <v>13</v>
      </c>
      <c r="P58" s="3">
        <v>3</v>
      </c>
      <c r="Q58" s="3">
        <v>11</v>
      </c>
      <c r="R58" s="3">
        <v>12</v>
      </c>
      <c r="S58" s="3">
        <v>11</v>
      </c>
      <c r="T58" s="3">
        <v>5</v>
      </c>
      <c r="U58" s="3">
        <v>9</v>
      </c>
    </row>
    <row r="59" spans="1:22" ht="18.75" customHeight="1" x14ac:dyDescent="0.4">
      <c r="A59" s="3" t="s">
        <v>99</v>
      </c>
      <c r="B59" s="3">
        <v>3</v>
      </c>
      <c r="C59" s="3">
        <v>2</v>
      </c>
      <c r="D59" s="3">
        <v>0</v>
      </c>
      <c r="E59" s="3">
        <v>3</v>
      </c>
      <c r="F59" s="3">
        <v>3</v>
      </c>
      <c r="G59" s="3">
        <v>3</v>
      </c>
      <c r="H59" s="3">
        <v>2</v>
      </c>
      <c r="I59" s="3">
        <v>2</v>
      </c>
      <c r="J59" s="3">
        <v>2</v>
      </c>
      <c r="K59" s="3">
        <v>3</v>
      </c>
      <c r="L59" s="3">
        <v>3</v>
      </c>
      <c r="M59" s="3">
        <v>3</v>
      </c>
      <c r="N59" s="3">
        <v>1</v>
      </c>
      <c r="O59" s="3">
        <v>3</v>
      </c>
      <c r="P59" s="3">
        <v>3</v>
      </c>
      <c r="Q59" s="3">
        <v>3</v>
      </c>
      <c r="R59" s="3">
        <v>2</v>
      </c>
      <c r="S59" s="3">
        <v>3</v>
      </c>
      <c r="T59" s="3">
        <v>2</v>
      </c>
      <c r="U59" s="3">
        <v>2</v>
      </c>
    </row>
    <row r="60" spans="1:22" ht="18.75" customHeight="1" x14ac:dyDescent="0.4">
      <c r="A60" s="3" t="s">
        <v>100</v>
      </c>
      <c r="B60" s="3">
        <v>6</v>
      </c>
      <c r="C60" s="3">
        <v>6</v>
      </c>
      <c r="D60" s="3">
        <v>1</v>
      </c>
      <c r="E60" s="3">
        <v>1</v>
      </c>
      <c r="F60" s="3">
        <v>6</v>
      </c>
      <c r="G60" s="3">
        <v>2</v>
      </c>
      <c r="H60" s="3">
        <v>6</v>
      </c>
      <c r="I60" s="3">
        <v>2</v>
      </c>
      <c r="J60" s="3">
        <v>1</v>
      </c>
      <c r="K60" s="3">
        <v>3</v>
      </c>
      <c r="L60" s="3">
        <v>5</v>
      </c>
      <c r="M60" s="3">
        <v>5</v>
      </c>
      <c r="N60" s="3">
        <v>5</v>
      </c>
      <c r="O60" s="3">
        <v>1</v>
      </c>
      <c r="P60" s="3">
        <v>4</v>
      </c>
      <c r="Q60" s="3">
        <v>3</v>
      </c>
      <c r="R60" s="3">
        <v>6</v>
      </c>
      <c r="S60" s="3">
        <v>1</v>
      </c>
      <c r="T60" s="3">
        <v>1</v>
      </c>
      <c r="U60" s="3">
        <v>6</v>
      </c>
    </row>
    <row r="61" spans="1:22" ht="18.75" customHeight="1" x14ac:dyDescent="0.4">
      <c r="A61" s="3" t="s">
        <v>101</v>
      </c>
      <c r="B61" s="3">
        <v>0</v>
      </c>
      <c r="C61" s="3">
        <v>4</v>
      </c>
      <c r="D61" s="3">
        <v>4</v>
      </c>
      <c r="E61" s="3">
        <v>5</v>
      </c>
      <c r="F61" s="3">
        <v>4</v>
      </c>
      <c r="G61" s="3">
        <v>4</v>
      </c>
      <c r="H61" s="3">
        <v>4</v>
      </c>
      <c r="I61" s="3">
        <v>5</v>
      </c>
      <c r="J61" s="3">
        <v>4</v>
      </c>
      <c r="K61" s="3">
        <v>4</v>
      </c>
      <c r="L61" s="3">
        <v>2</v>
      </c>
      <c r="M61" s="3">
        <v>5</v>
      </c>
      <c r="N61" s="3">
        <v>2</v>
      </c>
      <c r="O61" s="3">
        <v>4</v>
      </c>
      <c r="P61" s="3">
        <v>1</v>
      </c>
      <c r="Q61" s="3">
        <v>0</v>
      </c>
      <c r="R61" s="3">
        <v>5</v>
      </c>
      <c r="S61" s="3">
        <v>4</v>
      </c>
      <c r="T61" s="3">
        <v>4</v>
      </c>
      <c r="U61" s="3">
        <v>4</v>
      </c>
    </row>
    <row r="62" spans="1:22" ht="18.75" customHeight="1" x14ac:dyDescent="0.4">
      <c r="A62" s="3" t="s">
        <v>107</v>
      </c>
      <c r="B62" s="3">
        <v>4</v>
      </c>
      <c r="C62" s="3">
        <v>3</v>
      </c>
      <c r="D62" s="3">
        <v>4</v>
      </c>
      <c r="E62" s="3">
        <v>4</v>
      </c>
      <c r="F62" s="3">
        <v>4</v>
      </c>
      <c r="G62" s="3">
        <v>3</v>
      </c>
      <c r="H62" s="3">
        <v>0</v>
      </c>
      <c r="I62" s="3">
        <v>4</v>
      </c>
      <c r="J62" s="3">
        <v>4</v>
      </c>
      <c r="K62" s="3">
        <v>2</v>
      </c>
      <c r="L62" s="3">
        <v>4</v>
      </c>
      <c r="M62" s="3">
        <v>4</v>
      </c>
      <c r="N62" s="3">
        <v>2</v>
      </c>
      <c r="O62" s="3">
        <v>4</v>
      </c>
      <c r="P62" s="3">
        <v>3</v>
      </c>
      <c r="Q62" s="3">
        <v>4</v>
      </c>
      <c r="R62" s="3">
        <v>4</v>
      </c>
      <c r="S62" s="3">
        <v>3</v>
      </c>
      <c r="T62" s="3">
        <v>0</v>
      </c>
      <c r="U62" s="3">
        <v>0</v>
      </c>
    </row>
    <row r="63" spans="1:22" ht="18.75" customHeight="1" x14ac:dyDescent="0.4">
      <c r="A63" s="3" t="s">
        <v>108</v>
      </c>
      <c r="B63" s="3">
        <v>2</v>
      </c>
      <c r="C63" s="3">
        <v>3</v>
      </c>
      <c r="D63" s="3">
        <v>2</v>
      </c>
      <c r="E63" s="3">
        <v>3</v>
      </c>
      <c r="F63" s="3">
        <v>2</v>
      </c>
      <c r="G63" s="3">
        <v>3</v>
      </c>
      <c r="H63" s="3">
        <v>0</v>
      </c>
      <c r="I63" s="3">
        <v>2</v>
      </c>
      <c r="J63" s="3">
        <v>2</v>
      </c>
      <c r="K63" s="3">
        <v>2</v>
      </c>
      <c r="L63" s="3">
        <v>2</v>
      </c>
      <c r="M63" s="3">
        <v>3</v>
      </c>
      <c r="N63" s="3">
        <v>3</v>
      </c>
      <c r="O63" s="3">
        <v>2</v>
      </c>
      <c r="P63" s="3">
        <v>3</v>
      </c>
      <c r="Q63" s="3">
        <v>3</v>
      </c>
      <c r="R63" s="3">
        <v>3</v>
      </c>
      <c r="S63" s="3">
        <v>3</v>
      </c>
      <c r="T63" s="3">
        <v>0</v>
      </c>
      <c r="U63" s="3">
        <v>0</v>
      </c>
    </row>
    <row r="64" spans="1:22" ht="18.75" customHeight="1" x14ac:dyDescent="0.4">
      <c r="A64" s="4" t="s">
        <v>109</v>
      </c>
      <c r="B64" s="3">
        <v>3</v>
      </c>
      <c r="C64" s="3">
        <v>3</v>
      </c>
      <c r="D64" s="3">
        <v>4</v>
      </c>
      <c r="E64" s="3">
        <v>3</v>
      </c>
      <c r="F64" s="3">
        <v>1</v>
      </c>
      <c r="G64" s="3">
        <v>3</v>
      </c>
      <c r="H64" s="3">
        <v>1</v>
      </c>
      <c r="I64" s="3">
        <v>4</v>
      </c>
      <c r="J64" s="3">
        <v>4</v>
      </c>
      <c r="K64" s="3">
        <v>1</v>
      </c>
      <c r="L64" s="3">
        <v>3</v>
      </c>
      <c r="M64" s="3">
        <v>4</v>
      </c>
      <c r="N64" s="3">
        <v>3</v>
      </c>
      <c r="O64" s="3">
        <v>2</v>
      </c>
      <c r="P64" s="3">
        <v>1</v>
      </c>
      <c r="Q64" s="3">
        <v>3</v>
      </c>
      <c r="R64" s="3">
        <v>2</v>
      </c>
      <c r="S64" s="3">
        <v>3</v>
      </c>
      <c r="T64" s="3">
        <v>0</v>
      </c>
      <c r="U64" s="3">
        <v>0</v>
      </c>
    </row>
    <row r="65" spans="1:22" ht="18.75" customHeight="1" x14ac:dyDescent="0.4">
      <c r="A65" s="4" t="s">
        <v>110</v>
      </c>
      <c r="B65" s="3">
        <v>1</v>
      </c>
      <c r="C65" s="3">
        <v>3</v>
      </c>
      <c r="D65" s="3">
        <v>2</v>
      </c>
      <c r="E65" s="3">
        <v>3</v>
      </c>
      <c r="F65" s="3">
        <v>2</v>
      </c>
      <c r="G65" s="3">
        <v>3</v>
      </c>
      <c r="H65" s="3">
        <v>0</v>
      </c>
      <c r="I65" s="3">
        <v>4</v>
      </c>
      <c r="J65" s="3">
        <v>4</v>
      </c>
      <c r="K65" s="3">
        <v>1</v>
      </c>
      <c r="L65" s="3">
        <v>2</v>
      </c>
      <c r="M65" s="3">
        <v>3</v>
      </c>
      <c r="N65" s="3">
        <v>2</v>
      </c>
      <c r="O65" s="3">
        <v>2</v>
      </c>
      <c r="P65" s="3">
        <v>2</v>
      </c>
      <c r="Q65" s="3">
        <v>2</v>
      </c>
      <c r="R65" s="3">
        <v>2</v>
      </c>
      <c r="S65" s="3">
        <v>3</v>
      </c>
      <c r="T65" s="3">
        <v>0</v>
      </c>
      <c r="U65" s="3">
        <v>1</v>
      </c>
    </row>
    <row r="66" spans="1:22" ht="18.75" customHeight="1" x14ac:dyDescent="0.4">
      <c r="A66" s="4" t="s">
        <v>111</v>
      </c>
      <c r="B66" s="3">
        <v>4</v>
      </c>
      <c r="C66" s="3">
        <v>3</v>
      </c>
      <c r="D66" s="3">
        <v>4</v>
      </c>
      <c r="E66" s="3">
        <v>4</v>
      </c>
      <c r="F66" s="3">
        <v>3</v>
      </c>
      <c r="G66" s="3">
        <v>3</v>
      </c>
      <c r="H66" s="3">
        <v>0</v>
      </c>
      <c r="I66" s="3">
        <v>4</v>
      </c>
      <c r="J66" s="3">
        <v>4</v>
      </c>
      <c r="K66" s="3">
        <v>3</v>
      </c>
      <c r="L66" s="3">
        <v>3</v>
      </c>
      <c r="M66" s="3">
        <v>4</v>
      </c>
      <c r="N66" s="3">
        <v>3</v>
      </c>
      <c r="O66" s="3">
        <v>3</v>
      </c>
      <c r="P66" s="3">
        <v>4</v>
      </c>
      <c r="Q66" s="3">
        <v>3</v>
      </c>
      <c r="R66" s="3">
        <v>3</v>
      </c>
      <c r="S66" s="3">
        <v>3</v>
      </c>
      <c r="T66" s="3">
        <v>0</v>
      </c>
      <c r="U66" s="3">
        <v>0</v>
      </c>
    </row>
    <row r="67" spans="1:22" ht="18.75" customHeight="1" x14ac:dyDescent="0.4">
      <c r="A67" s="4" t="s">
        <v>112</v>
      </c>
      <c r="B67" s="3">
        <v>4</v>
      </c>
      <c r="C67" s="3">
        <v>3</v>
      </c>
      <c r="D67" s="3">
        <v>4</v>
      </c>
      <c r="E67" s="3">
        <v>4</v>
      </c>
      <c r="F67" s="3">
        <v>2</v>
      </c>
      <c r="G67" s="3">
        <v>3</v>
      </c>
      <c r="H67" s="3">
        <v>0</v>
      </c>
      <c r="I67" s="3">
        <v>4</v>
      </c>
      <c r="J67" s="3">
        <v>4</v>
      </c>
      <c r="K67" s="3">
        <v>3</v>
      </c>
      <c r="L67" s="3">
        <v>4</v>
      </c>
      <c r="M67" s="3">
        <v>4</v>
      </c>
      <c r="N67" s="3">
        <v>3</v>
      </c>
      <c r="O67" s="3">
        <v>3</v>
      </c>
      <c r="P67" s="3">
        <v>4</v>
      </c>
      <c r="Q67" s="3">
        <v>4</v>
      </c>
      <c r="R67" s="3">
        <v>3</v>
      </c>
      <c r="S67" s="3">
        <v>3</v>
      </c>
      <c r="T67" s="3">
        <v>1</v>
      </c>
      <c r="U67" s="3">
        <v>0</v>
      </c>
    </row>
    <row r="68" spans="1:22" ht="18.75" customHeight="1" x14ac:dyDescent="0.4">
      <c r="A68" s="4" t="s">
        <v>113</v>
      </c>
      <c r="B68" s="3">
        <v>3</v>
      </c>
      <c r="C68" s="3">
        <v>3</v>
      </c>
      <c r="D68" s="3">
        <v>4</v>
      </c>
      <c r="E68" s="3">
        <v>3</v>
      </c>
      <c r="F68" s="3">
        <v>2</v>
      </c>
      <c r="G68" s="3">
        <v>3</v>
      </c>
      <c r="H68" s="3">
        <v>0</v>
      </c>
      <c r="I68" s="3">
        <v>4</v>
      </c>
      <c r="J68" s="3">
        <v>4</v>
      </c>
      <c r="K68" s="3">
        <v>3</v>
      </c>
      <c r="L68" s="3">
        <v>3</v>
      </c>
      <c r="M68" s="3">
        <v>3</v>
      </c>
      <c r="N68" s="3">
        <v>3</v>
      </c>
      <c r="O68" s="3">
        <v>3</v>
      </c>
      <c r="P68" s="3">
        <v>4</v>
      </c>
      <c r="Q68" s="3">
        <v>3</v>
      </c>
      <c r="R68" s="3">
        <v>3</v>
      </c>
      <c r="S68" s="3">
        <v>3</v>
      </c>
      <c r="T68" s="3">
        <v>0</v>
      </c>
      <c r="U68" s="3">
        <v>0</v>
      </c>
    </row>
    <row r="69" spans="1:22" ht="18.75" customHeight="1" x14ac:dyDescent="0.4">
      <c r="A69" s="4" t="s">
        <v>114</v>
      </c>
      <c r="B69" s="3">
        <v>2</v>
      </c>
      <c r="C69" s="3">
        <v>3</v>
      </c>
      <c r="D69" s="3">
        <v>4</v>
      </c>
      <c r="E69" s="3">
        <v>3</v>
      </c>
      <c r="F69" s="3">
        <v>3</v>
      </c>
      <c r="G69" s="3">
        <v>3</v>
      </c>
      <c r="H69" s="3">
        <v>0</v>
      </c>
      <c r="I69" s="3">
        <v>4</v>
      </c>
      <c r="J69" s="3">
        <v>4</v>
      </c>
      <c r="K69" s="3">
        <v>3</v>
      </c>
      <c r="L69" s="3">
        <v>3</v>
      </c>
      <c r="M69" s="3">
        <v>4</v>
      </c>
      <c r="N69" s="3">
        <v>3</v>
      </c>
      <c r="O69" s="3">
        <v>2</v>
      </c>
      <c r="P69" s="3">
        <v>1</v>
      </c>
      <c r="Q69" s="3">
        <v>2</v>
      </c>
      <c r="R69" s="3">
        <v>3</v>
      </c>
      <c r="S69" s="3">
        <v>3</v>
      </c>
      <c r="T69" s="3">
        <v>0</v>
      </c>
      <c r="U69" s="3">
        <v>0</v>
      </c>
    </row>
    <row r="70" spans="1:22" ht="18.75" customHeight="1" x14ac:dyDescent="0.4">
      <c r="A70" s="4" t="s">
        <v>115</v>
      </c>
      <c r="B70" s="3">
        <v>0</v>
      </c>
      <c r="C70" s="3">
        <v>3</v>
      </c>
      <c r="D70" s="3">
        <v>2</v>
      </c>
      <c r="E70" s="3">
        <v>3</v>
      </c>
      <c r="F70" s="3">
        <v>3</v>
      </c>
      <c r="G70" s="3">
        <v>3</v>
      </c>
      <c r="H70" s="3">
        <v>0</v>
      </c>
      <c r="I70" s="3">
        <v>4</v>
      </c>
      <c r="J70" s="3">
        <v>3</v>
      </c>
      <c r="K70" s="3">
        <v>3</v>
      </c>
      <c r="L70" s="3">
        <v>2</v>
      </c>
      <c r="M70" s="3">
        <v>3</v>
      </c>
      <c r="N70" s="3">
        <v>2</v>
      </c>
      <c r="O70" s="3">
        <v>2</v>
      </c>
      <c r="P70" s="3">
        <v>3</v>
      </c>
      <c r="Q70" s="3">
        <v>2</v>
      </c>
      <c r="R70" s="3">
        <v>3</v>
      </c>
      <c r="S70" s="3">
        <v>3</v>
      </c>
      <c r="T70" s="3">
        <v>0</v>
      </c>
      <c r="U70" s="3">
        <v>0</v>
      </c>
    </row>
    <row r="71" spans="1:22" ht="18.75" customHeight="1" x14ac:dyDescent="0.4">
      <c r="A71" s="4" t="s">
        <v>116</v>
      </c>
      <c r="B71" s="3">
        <v>3</v>
      </c>
      <c r="C71" s="3">
        <v>3</v>
      </c>
      <c r="D71" s="3">
        <v>2</v>
      </c>
      <c r="E71" s="3">
        <v>3</v>
      </c>
      <c r="F71" s="3">
        <v>3</v>
      </c>
      <c r="G71" s="3">
        <v>3</v>
      </c>
      <c r="H71" s="3">
        <v>0</v>
      </c>
      <c r="I71" s="3">
        <v>4</v>
      </c>
      <c r="J71" s="3">
        <v>4</v>
      </c>
      <c r="K71" s="3">
        <v>3</v>
      </c>
      <c r="L71" s="3">
        <v>4</v>
      </c>
      <c r="M71" s="3">
        <v>3</v>
      </c>
      <c r="N71" s="3">
        <v>3</v>
      </c>
      <c r="O71" s="3">
        <v>2</v>
      </c>
      <c r="P71" s="3">
        <v>4</v>
      </c>
      <c r="Q71" s="3">
        <v>2</v>
      </c>
      <c r="R71" s="3">
        <v>3</v>
      </c>
      <c r="S71" s="3">
        <v>3</v>
      </c>
      <c r="T71" s="3">
        <v>0</v>
      </c>
      <c r="U71" s="3">
        <v>0</v>
      </c>
    </row>
    <row r="72" spans="1:22" ht="18.75" customHeight="1" x14ac:dyDescent="0.4">
      <c r="A72" s="4" t="s">
        <v>117</v>
      </c>
      <c r="B72" s="3">
        <v>3</v>
      </c>
      <c r="C72" s="3">
        <v>3</v>
      </c>
      <c r="D72" s="3">
        <v>4</v>
      </c>
      <c r="E72" s="3">
        <v>4</v>
      </c>
      <c r="F72" s="3">
        <v>3</v>
      </c>
      <c r="G72" s="3">
        <v>4</v>
      </c>
      <c r="H72" s="3">
        <v>0</v>
      </c>
      <c r="I72" s="3">
        <v>4</v>
      </c>
      <c r="J72" s="3">
        <v>3</v>
      </c>
      <c r="K72" s="3">
        <v>4</v>
      </c>
      <c r="L72" s="3">
        <v>4</v>
      </c>
      <c r="M72" s="3">
        <v>3</v>
      </c>
      <c r="N72" s="3">
        <v>4</v>
      </c>
      <c r="O72" s="3">
        <v>3</v>
      </c>
      <c r="P72" s="3">
        <v>4</v>
      </c>
      <c r="Q72" s="3">
        <v>3</v>
      </c>
      <c r="R72" s="3">
        <v>3</v>
      </c>
      <c r="S72" s="3">
        <v>3</v>
      </c>
      <c r="T72" s="3">
        <v>0</v>
      </c>
      <c r="U72" s="3">
        <v>0</v>
      </c>
    </row>
    <row r="73" spans="1:22" ht="18.75" customHeight="1" x14ac:dyDescent="0.4">
      <c r="A73" s="4" t="s">
        <v>118</v>
      </c>
      <c r="B73" s="3">
        <v>4</v>
      </c>
      <c r="C73" s="3">
        <v>3</v>
      </c>
      <c r="D73" s="3">
        <v>2</v>
      </c>
      <c r="E73" s="3">
        <v>4</v>
      </c>
      <c r="F73" s="3">
        <v>3</v>
      </c>
      <c r="G73" s="3">
        <v>4</v>
      </c>
      <c r="H73" s="3">
        <v>0</v>
      </c>
      <c r="I73" s="3">
        <v>4</v>
      </c>
      <c r="J73" s="3">
        <v>4</v>
      </c>
      <c r="K73" s="3">
        <v>4</v>
      </c>
      <c r="L73" s="3">
        <v>4</v>
      </c>
      <c r="M73" s="3">
        <v>0</v>
      </c>
      <c r="N73" s="3">
        <v>4</v>
      </c>
      <c r="O73" s="3">
        <v>4</v>
      </c>
      <c r="P73" s="3">
        <v>4</v>
      </c>
      <c r="Q73" s="3">
        <v>2</v>
      </c>
      <c r="R73" s="3">
        <v>4</v>
      </c>
      <c r="S73" s="3">
        <v>4</v>
      </c>
      <c r="T73" s="3">
        <v>0</v>
      </c>
      <c r="U73" s="3">
        <v>0</v>
      </c>
    </row>
    <row r="74" spans="1:22" ht="18.75" customHeight="1" x14ac:dyDescent="0.4">
      <c r="A74" s="8" t="s">
        <v>102</v>
      </c>
      <c r="B74" s="3" t="s">
        <v>1049</v>
      </c>
      <c r="C74" s="3" t="s">
        <v>1055</v>
      </c>
      <c r="D74" s="3" t="s">
        <v>1059</v>
      </c>
      <c r="E74" s="3" t="s">
        <v>1039</v>
      </c>
      <c r="F74" s="3" t="s">
        <v>1067</v>
      </c>
      <c r="G74" s="3" t="s">
        <v>1039</v>
      </c>
      <c r="H74" s="3" t="s">
        <v>1041</v>
      </c>
      <c r="I74" s="3" t="s">
        <v>1073</v>
      </c>
      <c r="J74" s="3" t="s">
        <v>1075</v>
      </c>
      <c r="K74" s="3" t="s">
        <v>1079</v>
      </c>
      <c r="L74" s="3" t="s">
        <v>1083</v>
      </c>
      <c r="M74" s="3" t="s">
        <v>1085</v>
      </c>
      <c r="N74" s="3" t="s">
        <v>1090</v>
      </c>
      <c r="O74" s="3" t="s">
        <v>1093</v>
      </c>
      <c r="P74" s="3" t="s">
        <v>1097</v>
      </c>
      <c r="Q74" s="3" t="s">
        <v>1109</v>
      </c>
      <c r="R74" s="3" t="s">
        <v>1116</v>
      </c>
      <c r="S74" s="3" t="s">
        <v>1122</v>
      </c>
      <c r="T74" s="3" t="s">
        <v>1127</v>
      </c>
      <c r="U74" s="3" t="s">
        <v>1130</v>
      </c>
    </row>
    <row r="75" spans="1:22" ht="18.75" customHeight="1" x14ac:dyDescent="0.4">
      <c r="A75" s="8" t="s">
        <v>103</v>
      </c>
      <c r="B75" s="9" t="s">
        <v>1050</v>
      </c>
      <c r="C75" s="3" t="s">
        <v>1034</v>
      </c>
      <c r="D75" s="3" t="s">
        <v>1060</v>
      </c>
      <c r="E75" s="3" t="s">
        <v>1050</v>
      </c>
      <c r="F75" s="3" t="s">
        <v>1040</v>
      </c>
      <c r="G75" s="3" t="s">
        <v>1041</v>
      </c>
      <c r="H75" s="3" t="s">
        <v>1041</v>
      </c>
      <c r="I75" s="3" t="s">
        <v>1065</v>
      </c>
      <c r="J75" s="3" t="s">
        <v>1040</v>
      </c>
      <c r="K75" s="3" t="s">
        <v>1080</v>
      </c>
      <c r="L75" s="3" t="s">
        <v>1040</v>
      </c>
      <c r="M75" s="3" t="s">
        <v>1086</v>
      </c>
      <c r="N75" s="3" t="s">
        <v>1091</v>
      </c>
      <c r="O75" s="3" t="s">
        <v>1041</v>
      </c>
      <c r="P75" s="3" t="s">
        <v>1098</v>
      </c>
      <c r="Q75" s="3" t="s">
        <v>1110</v>
      </c>
      <c r="R75" s="3" t="s">
        <v>1117</v>
      </c>
      <c r="S75" s="3" t="s">
        <v>1123</v>
      </c>
      <c r="T75" s="3" t="s">
        <v>1125</v>
      </c>
      <c r="U75" s="3" t="s">
        <v>1131</v>
      </c>
    </row>
    <row r="76" spans="1:22" ht="18.75" customHeight="1" x14ac:dyDescent="0.4">
      <c r="A76" s="8" t="s">
        <v>104</v>
      </c>
      <c r="B76" s="9" t="s">
        <v>1051</v>
      </c>
      <c r="C76" s="3" t="s">
        <v>1034</v>
      </c>
      <c r="D76" s="3" t="s">
        <v>1061</v>
      </c>
      <c r="E76" s="3" t="s">
        <v>1041</v>
      </c>
      <c r="F76" s="3" t="s">
        <v>1041</v>
      </c>
      <c r="G76" s="3" t="s">
        <v>1068</v>
      </c>
      <c r="H76" s="3" t="s">
        <v>1070</v>
      </c>
      <c r="I76" s="3" t="s">
        <v>1056</v>
      </c>
      <c r="J76" s="3" t="s">
        <v>1041</v>
      </c>
      <c r="K76" s="3" t="s">
        <v>1081</v>
      </c>
      <c r="L76" s="3" t="s">
        <v>1041</v>
      </c>
      <c r="M76" s="3" t="s">
        <v>1041</v>
      </c>
      <c r="N76" s="3" t="s">
        <v>1056</v>
      </c>
      <c r="O76" s="3" t="s">
        <v>1094</v>
      </c>
      <c r="P76" s="3" t="s">
        <v>1034</v>
      </c>
      <c r="Q76" s="3" t="s">
        <v>1111</v>
      </c>
      <c r="R76" s="3" t="s">
        <v>1118</v>
      </c>
      <c r="S76" s="3" t="s">
        <v>1124</v>
      </c>
      <c r="T76" s="3" t="s">
        <v>1111</v>
      </c>
      <c r="U76" s="3" t="s">
        <v>1132</v>
      </c>
    </row>
    <row r="77" spans="1:22" ht="18.75" customHeight="1" x14ac:dyDescent="0.4">
      <c r="A77" s="8" t="s">
        <v>105</v>
      </c>
      <c r="B77" s="9" t="s">
        <v>1040</v>
      </c>
      <c r="C77" s="3" t="s">
        <v>1056</v>
      </c>
      <c r="D77" s="3" t="s">
        <v>1047</v>
      </c>
      <c r="E77" s="3" t="s">
        <v>1039</v>
      </c>
      <c r="F77" s="3" t="s">
        <v>1034</v>
      </c>
      <c r="G77" s="3" t="s">
        <v>1040</v>
      </c>
      <c r="H77" s="3" t="s">
        <v>1040</v>
      </c>
      <c r="I77" s="3" t="s">
        <v>1039</v>
      </c>
      <c r="J77" s="3" t="s">
        <v>1076</v>
      </c>
      <c r="K77" s="3" t="s">
        <v>1040</v>
      </c>
      <c r="L77" s="3" t="s">
        <v>1039</v>
      </c>
      <c r="M77" s="3" t="s">
        <v>1087</v>
      </c>
      <c r="N77" s="3" t="s">
        <v>1041</v>
      </c>
      <c r="O77" s="3" t="s">
        <v>1040</v>
      </c>
      <c r="P77" s="3" t="s">
        <v>1721</v>
      </c>
      <c r="Q77" s="3" t="s">
        <v>1112</v>
      </c>
      <c r="R77" s="3" t="s">
        <v>1118</v>
      </c>
      <c r="S77" s="3" t="s">
        <v>1125</v>
      </c>
      <c r="T77" s="3" t="s">
        <v>1123</v>
      </c>
      <c r="U77" s="3" t="s">
        <v>1133</v>
      </c>
    </row>
    <row r="78" spans="1:22" ht="18.75" customHeight="1" x14ac:dyDescent="0.4">
      <c r="A78" s="8" t="s">
        <v>106</v>
      </c>
      <c r="B78" s="10" t="s">
        <v>1052</v>
      </c>
      <c r="C78" s="3" t="s">
        <v>1057</v>
      </c>
      <c r="D78" s="3" t="s">
        <v>1062</v>
      </c>
      <c r="E78" s="3" t="s">
        <v>1064</v>
      </c>
      <c r="F78" s="3" t="s">
        <v>1040</v>
      </c>
      <c r="G78" s="3" t="s">
        <v>1057</v>
      </c>
      <c r="H78" s="3" t="s">
        <v>1057</v>
      </c>
      <c r="I78" s="3" t="s">
        <v>1041</v>
      </c>
      <c r="J78" s="3" t="s">
        <v>1077</v>
      </c>
      <c r="K78" s="3" t="s">
        <v>1053</v>
      </c>
      <c r="L78" s="3" t="s">
        <v>1041</v>
      </c>
      <c r="M78" s="3" t="s">
        <v>1088</v>
      </c>
      <c r="N78" s="3" t="s">
        <v>1039</v>
      </c>
      <c r="O78" s="3" t="s">
        <v>1095</v>
      </c>
      <c r="P78" s="3" t="s">
        <v>1081</v>
      </c>
      <c r="Q78" s="3" t="s">
        <v>1113</v>
      </c>
      <c r="R78" s="3" t="s">
        <v>1119</v>
      </c>
      <c r="S78" s="3" t="s">
        <v>1124</v>
      </c>
      <c r="T78" s="3" t="s">
        <v>1128</v>
      </c>
      <c r="U78" s="3" t="s">
        <v>1134</v>
      </c>
    </row>
    <row r="79" spans="1:22" ht="18.75" customHeight="1" x14ac:dyDescent="0.4">
      <c r="A79" s="8" t="s">
        <v>119</v>
      </c>
      <c r="B79" s="3" t="s">
        <v>1053</v>
      </c>
      <c r="C79" s="3" t="s">
        <v>1058</v>
      </c>
      <c r="D79" s="3" t="s">
        <v>1041</v>
      </c>
      <c r="E79" s="3" t="s">
        <v>1065</v>
      </c>
      <c r="F79" s="3" t="s">
        <v>1041</v>
      </c>
      <c r="G79" s="3" t="s">
        <v>1041</v>
      </c>
      <c r="H79" s="3" t="s">
        <v>1071</v>
      </c>
      <c r="I79" s="3" t="s">
        <v>1034</v>
      </c>
      <c r="J79" s="3" t="s">
        <v>1041</v>
      </c>
      <c r="K79" s="3" t="s">
        <v>1043</v>
      </c>
      <c r="L79" s="3" t="s">
        <v>1071</v>
      </c>
      <c r="M79" s="3" t="s">
        <v>1043</v>
      </c>
      <c r="N79" s="3" t="s">
        <v>1043</v>
      </c>
      <c r="O79" s="3" t="s">
        <v>1071</v>
      </c>
      <c r="P79" s="3" t="s">
        <v>1056</v>
      </c>
      <c r="Q79" s="3" t="s">
        <v>1114</v>
      </c>
      <c r="R79" s="3" t="s">
        <v>1120</v>
      </c>
      <c r="S79" s="3" t="s">
        <v>1111</v>
      </c>
      <c r="T79" s="3" t="s">
        <v>1129</v>
      </c>
      <c r="U79" s="3" t="s">
        <v>1135</v>
      </c>
    </row>
    <row r="80" spans="1:22" ht="18.75" customHeight="1" x14ac:dyDescent="0.4">
      <c r="A80" s="8" t="s">
        <v>120</v>
      </c>
      <c r="B80" s="3" t="s">
        <v>1054</v>
      </c>
      <c r="C80" s="3" t="s">
        <v>1041</v>
      </c>
      <c r="D80" s="3" t="s">
        <v>1063</v>
      </c>
      <c r="E80" s="3" t="s">
        <v>1066</v>
      </c>
      <c r="F80" s="3" t="s">
        <v>1041</v>
      </c>
      <c r="G80" s="3" t="s">
        <v>1069</v>
      </c>
      <c r="H80" s="3" t="s">
        <v>1072</v>
      </c>
      <c r="I80" s="3" t="s">
        <v>1074</v>
      </c>
      <c r="J80" s="3" t="s">
        <v>1078</v>
      </c>
      <c r="K80" s="3" t="s">
        <v>1082</v>
      </c>
      <c r="L80" s="3" t="s">
        <v>1084</v>
      </c>
      <c r="M80" s="3" t="s">
        <v>1089</v>
      </c>
      <c r="N80" s="3" t="s">
        <v>1092</v>
      </c>
      <c r="O80" s="3" t="s">
        <v>1096</v>
      </c>
      <c r="P80" s="3" t="s">
        <v>1099</v>
      </c>
      <c r="Q80" s="3" t="s">
        <v>1115</v>
      </c>
      <c r="R80" s="3" t="s">
        <v>1121</v>
      </c>
      <c r="S80" s="3" t="s">
        <v>1126</v>
      </c>
      <c r="T80" s="3" t="s">
        <v>1124</v>
      </c>
      <c r="U80" s="3" t="s">
        <v>1136</v>
      </c>
      <c r="V80" s="2"/>
    </row>
    <row r="81" spans="1:22" x14ac:dyDescent="0.4">
      <c r="A81" s="3" t="s">
        <v>598</v>
      </c>
      <c r="B81" s="3">
        <v>1</v>
      </c>
      <c r="C81" s="3">
        <v>2</v>
      </c>
      <c r="D81" s="3">
        <v>2</v>
      </c>
      <c r="E81" s="3">
        <v>2</v>
      </c>
      <c r="F81" s="3">
        <v>1</v>
      </c>
      <c r="G81" s="3">
        <v>1</v>
      </c>
      <c r="H81" s="3">
        <v>1</v>
      </c>
      <c r="I81" s="3">
        <v>2</v>
      </c>
      <c r="J81" s="3">
        <v>2</v>
      </c>
      <c r="K81" s="3">
        <v>1</v>
      </c>
      <c r="L81" s="3">
        <v>2</v>
      </c>
      <c r="M81" s="3">
        <v>2</v>
      </c>
      <c r="N81" s="3">
        <v>1</v>
      </c>
      <c r="O81" s="3">
        <v>2</v>
      </c>
      <c r="P81" s="3">
        <v>1</v>
      </c>
      <c r="Q81" s="3">
        <v>1</v>
      </c>
      <c r="R81" s="3">
        <v>1</v>
      </c>
      <c r="S81" s="3">
        <v>1</v>
      </c>
      <c r="T81" s="3">
        <v>1</v>
      </c>
      <c r="U81" s="3">
        <v>1</v>
      </c>
      <c r="V81" s="2"/>
    </row>
    <row r="82" spans="1:22" ht="18.75" customHeight="1" x14ac:dyDescent="0.4">
      <c r="A82" s="13"/>
      <c r="B82" s="3" t="s">
        <v>180</v>
      </c>
      <c r="C82" s="3" t="s">
        <v>181</v>
      </c>
      <c r="D82" s="3" t="s">
        <v>182</v>
      </c>
      <c r="E82" s="3" t="s">
        <v>183</v>
      </c>
      <c r="F82" s="3" t="s">
        <v>184</v>
      </c>
      <c r="G82" s="3" t="s">
        <v>185</v>
      </c>
      <c r="H82" s="3" t="s">
        <v>186</v>
      </c>
      <c r="I82" s="3" t="s">
        <v>187</v>
      </c>
      <c r="J82" s="3" t="s">
        <v>188</v>
      </c>
      <c r="K82" s="3" t="s">
        <v>189</v>
      </c>
      <c r="L82" s="3" t="s">
        <v>190</v>
      </c>
      <c r="M82" s="3" t="s">
        <v>191</v>
      </c>
      <c r="N82" s="3" t="s">
        <v>192</v>
      </c>
      <c r="O82" s="3" t="s">
        <v>193</v>
      </c>
      <c r="P82" s="3" t="s">
        <v>194</v>
      </c>
      <c r="Q82" s="3" t="s">
        <v>195</v>
      </c>
      <c r="R82" s="3" t="s">
        <v>196</v>
      </c>
      <c r="S82" s="3" t="s">
        <v>197</v>
      </c>
      <c r="T82" s="3" t="s">
        <v>198</v>
      </c>
      <c r="U82" s="3" t="s">
        <v>199</v>
      </c>
    </row>
    <row r="83" spans="1:22" ht="18.75" customHeight="1" x14ac:dyDescent="0.4">
      <c r="A83" s="3" t="s">
        <v>0</v>
      </c>
      <c r="B83" s="3">
        <v>1</v>
      </c>
      <c r="C83" s="3">
        <v>1</v>
      </c>
      <c r="D83" s="3">
        <v>2</v>
      </c>
      <c r="E83" s="3">
        <v>1</v>
      </c>
      <c r="F83" s="3">
        <v>1</v>
      </c>
      <c r="G83" s="3">
        <v>2</v>
      </c>
      <c r="H83" s="3">
        <v>1</v>
      </c>
      <c r="I83" s="3">
        <v>1</v>
      </c>
      <c r="J83" s="3">
        <v>2</v>
      </c>
      <c r="K83" s="3">
        <v>2</v>
      </c>
      <c r="L83" s="3">
        <v>1</v>
      </c>
      <c r="M83" s="3">
        <v>1</v>
      </c>
      <c r="N83" s="3">
        <v>1</v>
      </c>
      <c r="O83" s="3">
        <v>1</v>
      </c>
      <c r="P83" s="3">
        <v>2</v>
      </c>
      <c r="Q83" s="3">
        <v>1</v>
      </c>
      <c r="R83" s="3">
        <v>1</v>
      </c>
      <c r="S83" s="3">
        <v>2</v>
      </c>
      <c r="T83" s="3">
        <v>1</v>
      </c>
      <c r="U83" s="3">
        <v>1</v>
      </c>
    </row>
    <row r="84" spans="1:22" ht="18.75" customHeight="1" x14ac:dyDescent="0.4">
      <c r="A84" s="3" t="s">
        <v>97</v>
      </c>
      <c r="B84" s="3">
        <v>7</v>
      </c>
      <c r="C84" s="3">
        <v>5</v>
      </c>
      <c r="D84" s="3">
        <v>2</v>
      </c>
      <c r="E84" s="3">
        <v>2</v>
      </c>
      <c r="F84" s="3">
        <v>2</v>
      </c>
      <c r="G84" s="3">
        <v>5</v>
      </c>
      <c r="H84" s="3">
        <v>2</v>
      </c>
      <c r="I84" s="3">
        <v>2</v>
      </c>
      <c r="J84" s="3">
        <v>3</v>
      </c>
      <c r="K84" s="3">
        <v>6</v>
      </c>
      <c r="L84" s="3">
        <v>7</v>
      </c>
      <c r="M84" s="3">
        <v>2</v>
      </c>
      <c r="N84" s="3">
        <v>7</v>
      </c>
      <c r="O84" s="3">
        <v>5</v>
      </c>
      <c r="P84" s="3">
        <v>7</v>
      </c>
      <c r="Q84" s="3">
        <v>7</v>
      </c>
      <c r="R84" s="3">
        <v>7</v>
      </c>
      <c r="S84" s="3">
        <v>2</v>
      </c>
      <c r="T84" s="3">
        <v>5</v>
      </c>
      <c r="U84" s="3">
        <v>7</v>
      </c>
    </row>
    <row r="85" spans="1:22" ht="18.75" customHeight="1" x14ac:dyDescent="0.4">
      <c r="A85" s="3" t="s">
        <v>98</v>
      </c>
      <c r="B85" s="3">
        <v>10</v>
      </c>
      <c r="C85" s="3">
        <v>15</v>
      </c>
      <c r="D85" s="3">
        <v>6</v>
      </c>
      <c r="E85" s="3">
        <v>2</v>
      </c>
      <c r="F85" s="3">
        <v>1</v>
      </c>
      <c r="G85" s="3">
        <v>7</v>
      </c>
      <c r="H85" s="3">
        <v>6</v>
      </c>
      <c r="I85" s="3">
        <v>10</v>
      </c>
      <c r="J85" s="3">
        <v>11</v>
      </c>
      <c r="K85" s="3">
        <v>1</v>
      </c>
      <c r="L85" s="3">
        <v>11</v>
      </c>
      <c r="M85" s="3">
        <v>7</v>
      </c>
      <c r="N85" s="3">
        <v>11</v>
      </c>
      <c r="O85" s="3">
        <v>6</v>
      </c>
      <c r="P85" s="3">
        <v>6</v>
      </c>
      <c r="Q85" s="3">
        <v>5</v>
      </c>
      <c r="R85" s="3">
        <v>13</v>
      </c>
      <c r="S85" s="3">
        <v>11</v>
      </c>
      <c r="T85" s="3">
        <v>6</v>
      </c>
      <c r="U85" s="3">
        <v>11</v>
      </c>
    </row>
    <row r="86" spans="1:22" ht="18.75" customHeight="1" x14ac:dyDescent="0.4">
      <c r="A86" s="3" t="s">
        <v>99</v>
      </c>
      <c r="B86" s="3">
        <v>2</v>
      </c>
      <c r="C86" s="3">
        <v>3</v>
      </c>
      <c r="D86" s="3">
        <v>3</v>
      </c>
      <c r="E86" s="3">
        <v>3</v>
      </c>
      <c r="F86" s="3">
        <v>4</v>
      </c>
      <c r="G86" s="3">
        <v>3</v>
      </c>
      <c r="H86" s="3">
        <v>3</v>
      </c>
      <c r="I86" s="3">
        <v>5</v>
      </c>
      <c r="J86" s="3">
        <v>3</v>
      </c>
      <c r="K86" s="3">
        <v>1</v>
      </c>
      <c r="L86" s="3">
        <v>2</v>
      </c>
      <c r="M86" s="3">
        <v>4</v>
      </c>
      <c r="N86" s="3">
        <v>2</v>
      </c>
      <c r="O86" s="3">
        <v>2</v>
      </c>
      <c r="P86" s="3">
        <v>0</v>
      </c>
      <c r="Q86" s="3">
        <v>3</v>
      </c>
      <c r="R86" s="3">
        <v>1</v>
      </c>
      <c r="S86" s="3">
        <v>3</v>
      </c>
      <c r="T86" s="3">
        <v>2</v>
      </c>
      <c r="U86" s="3">
        <v>2</v>
      </c>
    </row>
    <row r="87" spans="1:22" ht="18.75" customHeight="1" x14ac:dyDescent="0.4">
      <c r="A87" s="3" t="s">
        <v>100</v>
      </c>
      <c r="B87" s="3">
        <v>6</v>
      </c>
      <c r="C87" s="3">
        <v>3</v>
      </c>
      <c r="D87" s="3">
        <v>4</v>
      </c>
      <c r="E87" s="3">
        <v>3</v>
      </c>
      <c r="F87" s="3">
        <v>5</v>
      </c>
      <c r="G87" s="3">
        <v>1</v>
      </c>
      <c r="H87" s="3">
        <v>1</v>
      </c>
      <c r="I87" s="3">
        <v>1</v>
      </c>
      <c r="J87" s="3">
        <v>1</v>
      </c>
      <c r="K87" s="3">
        <v>6</v>
      </c>
      <c r="L87" s="3">
        <v>6</v>
      </c>
      <c r="M87" s="3">
        <v>1</v>
      </c>
      <c r="N87" s="3">
        <v>6</v>
      </c>
      <c r="O87" s="3">
        <v>4</v>
      </c>
      <c r="P87" s="3">
        <v>0</v>
      </c>
      <c r="Q87" s="3">
        <v>6</v>
      </c>
      <c r="R87" s="3">
        <v>3</v>
      </c>
      <c r="S87" s="3">
        <v>7</v>
      </c>
      <c r="T87" s="3">
        <v>3</v>
      </c>
      <c r="U87" s="3">
        <v>7</v>
      </c>
    </row>
    <row r="88" spans="1:22" ht="18.75" customHeight="1" x14ac:dyDescent="0.4">
      <c r="A88" s="3" t="s">
        <v>101</v>
      </c>
      <c r="B88" s="3">
        <v>4</v>
      </c>
      <c r="C88" s="3">
        <v>4</v>
      </c>
      <c r="D88" s="3">
        <v>4</v>
      </c>
      <c r="E88" s="3">
        <v>2</v>
      </c>
      <c r="F88" s="3">
        <v>4</v>
      </c>
      <c r="G88" s="3">
        <v>4</v>
      </c>
      <c r="H88" s="3">
        <v>4</v>
      </c>
      <c r="I88" s="3">
        <v>4</v>
      </c>
      <c r="J88" s="3">
        <v>5</v>
      </c>
      <c r="K88" s="3">
        <v>5</v>
      </c>
      <c r="L88" s="3">
        <v>4</v>
      </c>
      <c r="M88" s="3">
        <v>5</v>
      </c>
      <c r="N88" s="3">
        <v>0</v>
      </c>
      <c r="O88" s="3">
        <v>4</v>
      </c>
      <c r="P88" s="3">
        <v>0</v>
      </c>
      <c r="Q88" s="3">
        <v>4</v>
      </c>
      <c r="R88" s="3">
        <v>4</v>
      </c>
      <c r="S88" s="3">
        <v>5</v>
      </c>
      <c r="T88" s="3">
        <v>4</v>
      </c>
      <c r="U88" s="3">
        <v>4</v>
      </c>
    </row>
    <row r="89" spans="1:22" ht="18.75" customHeight="1" x14ac:dyDescent="0.4">
      <c r="A89" s="3" t="s">
        <v>107</v>
      </c>
      <c r="B89" s="3">
        <v>0</v>
      </c>
      <c r="C89" s="3">
        <v>3</v>
      </c>
      <c r="D89" s="3">
        <v>3</v>
      </c>
      <c r="E89" s="3">
        <v>4</v>
      </c>
      <c r="F89" s="3">
        <v>3</v>
      </c>
      <c r="G89" s="3">
        <v>3</v>
      </c>
      <c r="H89" s="3">
        <v>3</v>
      </c>
      <c r="I89" s="3">
        <v>4</v>
      </c>
      <c r="J89" s="3">
        <v>4</v>
      </c>
      <c r="K89" s="3">
        <v>3</v>
      </c>
      <c r="L89" s="3">
        <v>4</v>
      </c>
      <c r="M89" s="3">
        <v>0</v>
      </c>
      <c r="N89" s="3">
        <v>4</v>
      </c>
      <c r="O89" s="3">
        <v>4</v>
      </c>
      <c r="P89" s="3">
        <v>0</v>
      </c>
      <c r="Q89" s="3">
        <v>3</v>
      </c>
      <c r="R89" s="3">
        <v>4</v>
      </c>
      <c r="S89" s="3">
        <v>4</v>
      </c>
      <c r="T89" s="3">
        <v>3</v>
      </c>
      <c r="U89" s="3">
        <v>0</v>
      </c>
    </row>
    <row r="90" spans="1:22" ht="18.75" customHeight="1" x14ac:dyDescent="0.4">
      <c r="A90" s="3" t="s">
        <v>108</v>
      </c>
      <c r="B90" s="3">
        <v>0</v>
      </c>
      <c r="C90" s="3">
        <v>3</v>
      </c>
      <c r="D90" s="3">
        <v>2</v>
      </c>
      <c r="E90" s="3">
        <v>3</v>
      </c>
      <c r="F90" s="3">
        <v>2</v>
      </c>
      <c r="G90" s="3">
        <v>3</v>
      </c>
      <c r="H90" s="3">
        <v>2</v>
      </c>
      <c r="I90" s="3">
        <v>2</v>
      </c>
      <c r="J90" s="3">
        <v>4</v>
      </c>
      <c r="K90" s="3">
        <v>3</v>
      </c>
      <c r="L90" s="3">
        <v>3</v>
      </c>
      <c r="M90" s="3">
        <v>1</v>
      </c>
      <c r="N90" s="3">
        <v>2</v>
      </c>
      <c r="O90" s="3">
        <v>1</v>
      </c>
      <c r="P90" s="3">
        <v>0</v>
      </c>
      <c r="Q90" s="3">
        <v>2</v>
      </c>
      <c r="R90" s="3">
        <v>2</v>
      </c>
      <c r="S90" s="3">
        <v>2</v>
      </c>
      <c r="T90" s="3">
        <v>1</v>
      </c>
      <c r="U90" s="3">
        <v>2</v>
      </c>
    </row>
    <row r="91" spans="1:22" ht="18.75" customHeight="1" x14ac:dyDescent="0.4">
      <c r="A91" s="4" t="s">
        <v>109</v>
      </c>
      <c r="B91" s="3">
        <v>0</v>
      </c>
      <c r="C91" s="3">
        <v>3</v>
      </c>
      <c r="D91" s="3">
        <v>2</v>
      </c>
      <c r="E91" s="3">
        <v>4</v>
      </c>
      <c r="F91" s="3">
        <v>1</v>
      </c>
      <c r="G91" s="3">
        <v>3</v>
      </c>
      <c r="H91" s="3">
        <v>2</v>
      </c>
      <c r="I91" s="3">
        <v>3</v>
      </c>
      <c r="J91" s="3">
        <v>4</v>
      </c>
      <c r="K91" s="3">
        <v>3</v>
      </c>
      <c r="L91" s="3">
        <v>3</v>
      </c>
      <c r="M91" s="3">
        <v>0</v>
      </c>
      <c r="N91" s="3">
        <v>4</v>
      </c>
      <c r="O91" s="3">
        <v>3</v>
      </c>
      <c r="P91" s="3">
        <v>0</v>
      </c>
      <c r="Q91" s="3">
        <v>3</v>
      </c>
      <c r="R91" s="3">
        <v>3</v>
      </c>
      <c r="S91" s="3">
        <v>2</v>
      </c>
      <c r="T91" s="3">
        <v>1</v>
      </c>
      <c r="U91" s="3">
        <v>2</v>
      </c>
    </row>
    <row r="92" spans="1:22" ht="18.75" customHeight="1" x14ac:dyDescent="0.4">
      <c r="A92" s="4" t="s">
        <v>110</v>
      </c>
      <c r="B92" s="3">
        <v>1</v>
      </c>
      <c r="C92" s="3">
        <v>3</v>
      </c>
      <c r="D92" s="3">
        <v>3</v>
      </c>
      <c r="E92" s="3">
        <v>4</v>
      </c>
      <c r="F92" s="3">
        <v>3</v>
      </c>
      <c r="G92" s="3">
        <v>3</v>
      </c>
      <c r="H92" s="3">
        <v>3</v>
      </c>
      <c r="I92" s="3">
        <v>2</v>
      </c>
      <c r="J92" s="3">
        <v>4</v>
      </c>
      <c r="K92" s="3">
        <v>2</v>
      </c>
      <c r="L92" s="3">
        <v>3</v>
      </c>
      <c r="M92" s="3">
        <v>0</v>
      </c>
      <c r="N92" s="3">
        <v>3</v>
      </c>
      <c r="O92" s="3">
        <v>3</v>
      </c>
      <c r="P92" s="3">
        <v>0</v>
      </c>
      <c r="Q92" s="3">
        <v>3</v>
      </c>
      <c r="R92" s="3">
        <v>0</v>
      </c>
      <c r="S92" s="3">
        <v>2</v>
      </c>
      <c r="T92" s="3">
        <v>1</v>
      </c>
      <c r="U92" s="3">
        <v>1</v>
      </c>
    </row>
    <row r="93" spans="1:22" ht="18.75" customHeight="1" x14ac:dyDescent="0.4">
      <c r="A93" s="4" t="s">
        <v>111</v>
      </c>
      <c r="B93" s="3">
        <v>0</v>
      </c>
      <c r="C93" s="3">
        <v>3</v>
      </c>
      <c r="D93" s="3">
        <v>3</v>
      </c>
      <c r="E93" s="3">
        <v>4</v>
      </c>
      <c r="F93" s="3">
        <v>3</v>
      </c>
      <c r="G93" s="3">
        <v>3</v>
      </c>
      <c r="H93" s="3">
        <v>3</v>
      </c>
      <c r="I93" s="3">
        <v>4</v>
      </c>
      <c r="J93" s="3">
        <v>4</v>
      </c>
      <c r="K93" s="3">
        <v>3</v>
      </c>
      <c r="L93" s="3">
        <v>4</v>
      </c>
      <c r="M93" s="3">
        <v>0</v>
      </c>
      <c r="N93" s="3">
        <v>0</v>
      </c>
      <c r="O93" s="3">
        <v>3</v>
      </c>
      <c r="P93" s="3">
        <v>0</v>
      </c>
      <c r="Q93" s="3">
        <v>3</v>
      </c>
      <c r="R93" s="3">
        <v>2</v>
      </c>
      <c r="S93" s="3">
        <v>3</v>
      </c>
      <c r="T93" s="3">
        <v>1</v>
      </c>
      <c r="U93" s="3">
        <v>2</v>
      </c>
    </row>
    <row r="94" spans="1:22" ht="18.75" customHeight="1" x14ac:dyDescent="0.4">
      <c r="A94" s="4" t="s">
        <v>112</v>
      </c>
      <c r="B94" s="3">
        <v>0</v>
      </c>
      <c r="C94" s="3">
        <v>3</v>
      </c>
      <c r="D94" s="3">
        <v>3</v>
      </c>
      <c r="E94" s="3">
        <v>4</v>
      </c>
      <c r="F94" s="3">
        <v>3</v>
      </c>
      <c r="G94" s="3">
        <v>3</v>
      </c>
      <c r="H94" s="3">
        <v>3</v>
      </c>
      <c r="I94" s="3">
        <v>4</v>
      </c>
      <c r="J94" s="3">
        <v>4</v>
      </c>
      <c r="K94" s="3">
        <v>2</v>
      </c>
      <c r="L94" s="3">
        <v>4</v>
      </c>
      <c r="M94" s="3">
        <v>0</v>
      </c>
      <c r="N94" s="3">
        <v>4</v>
      </c>
      <c r="O94" s="3">
        <v>4</v>
      </c>
      <c r="P94" s="3">
        <v>0</v>
      </c>
      <c r="Q94" s="3">
        <v>3</v>
      </c>
      <c r="R94" s="3">
        <v>3</v>
      </c>
      <c r="S94" s="3">
        <v>4</v>
      </c>
      <c r="T94" s="3">
        <v>1</v>
      </c>
      <c r="U94" s="3">
        <v>1</v>
      </c>
    </row>
    <row r="95" spans="1:22" ht="18.75" customHeight="1" x14ac:dyDescent="0.4">
      <c r="A95" s="4" t="s">
        <v>113</v>
      </c>
      <c r="B95" s="3">
        <v>1</v>
      </c>
      <c r="C95" s="3">
        <v>3</v>
      </c>
      <c r="D95" s="3">
        <v>3</v>
      </c>
      <c r="E95" s="3">
        <v>4</v>
      </c>
      <c r="F95" s="3">
        <v>3</v>
      </c>
      <c r="G95" s="3">
        <v>3</v>
      </c>
      <c r="H95" s="3">
        <v>3</v>
      </c>
      <c r="I95" s="3">
        <v>4</v>
      </c>
      <c r="J95" s="3">
        <v>4</v>
      </c>
      <c r="K95" s="3">
        <v>3</v>
      </c>
      <c r="L95" s="3">
        <v>4</v>
      </c>
      <c r="M95" s="3">
        <v>0</v>
      </c>
      <c r="N95" s="3">
        <v>2</v>
      </c>
      <c r="O95" s="3">
        <v>4</v>
      </c>
      <c r="P95" s="3">
        <v>0</v>
      </c>
      <c r="Q95" s="3">
        <v>3</v>
      </c>
      <c r="R95" s="3">
        <v>3</v>
      </c>
      <c r="S95" s="3">
        <v>4</v>
      </c>
      <c r="T95" s="3">
        <v>1</v>
      </c>
      <c r="U95" s="3">
        <v>3</v>
      </c>
    </row>
    <row r="96" spans="1:22" ht="18.75" customHeight="1" x14ac:dyDescent="0.4">
      <c r="A96" s="4" t="s">
        <v>114</v>
      </c>
      <c r="B96" s="3">
        <v>0</v>
      </c>
      <c r="C96" s="3">
        <v>3</v>
      </c>
      <c r="D96" s="3">
        <v>2</v>
      </c>
      <c r="E96" s="3">
        <v>4</v>
      </c>
      <c r="F96" s="3">
        <v>3</v>
      </c>
      <c r="G96" s="3">
        <v>3</v>
      </c>
      <c r="H96" s="3">
        <v>3</v>
      </c>
      <c r="I96" s="3">
        <v>4</v>
      </c>
      <c r="J96" s="3">
        <v>4</v>
      </c>
      <c r="K96" s="3">
        <v>3</v>
      </c>
      <c r="L96" s="3">
        <v>4</v>
      </c>
      <c r="M96" s="3">
        <v>0</v>
      </c>
      <c r="N96" s="3">
        <v>3</v>
      </c>
      <c r="O96" s="3">
        <v>2</v>
      </c>
      <c r="P96" s="3">
        <v>0</v>
      </c>
      <c r="Q96" s="3">
        <v>3</v>
      </c>
      <c r="R96" s="3">
        <v>0</v>
      </c>
      <c r="S96" s="3">
        <v>4</v>
      </c>
      <c r="T96" s="3">
        <v>2</v>
      </c>
      <c r="U96" s="3">
        <v>1</v>
      </c>
    </row>
    <row r="97" spans="1:22" ht="18.75" customHeight="1" x14ac:dyDescent="0.4">
      <c r="A97" s="4" t="s">
        <v>115</v>
      </c>
      <c r="B97" s="3">
        <v>0</v>
      </c>
      <c r="C97" s="3">
        <v>3</v>
      </c>
      <c r="D97" s="3">
        <v>2</v>
      </c>
      <c r="E97" s="3">
        <v>4</v>
      </c>
      <c r="F97" s="3">
        <v>3</v>
      </c>
      <c r="G97" s="3">
        <v>3</v>
      </c>
      <c r="H97" s="3">
        <v>3</v>
      </c>
      <c r="I97" s="3">
        <v>2</v>
      </c>
      <c r="J97" s="3">
        <v>4</v>
      </c>
      <c r="K97" s="3">
        <v>3</v>
      </c>
      <c r="L97" s="3">
        <v>4</v>
      </c>
      <c r="M97" s="3">
        <v>0</v>
      </c>
      <c r="N97" s="3">
        <v>2</v>
      </c>
      <c r="O97" s="3">
        <v>3</v>
      </c>
      <c r="P97" s="3">
        <v>0</v>
      </c>
      <c r="Q97" s="3">
        <v>2</v>
      </c>
      <c r="R97" s="3">
        <v>2</v>
      </c>
      <c r="S97" s="3">
        <v>3</v>
      </c>
      <c r="T97" s="3">
        <v>3</v>
      </c>
      <c r="U97" s="3">
        <v>2</v>
      </c>
    </row>
    <row r="98" spans="1:22" ht="18.75" customHeight="1" x14ac:dyDescent="0.4">
      <c r="A98" s="4" t="s">
        <v>116</v>
      </c>
      <c r="B98" s="3">
        <v>0</v>
      </c>
      <c r="C98" s="3">
        <v>3</v>
      </c>
      <c r="D98" s="3">
        <v>2</v>
      </c>
      <c r="E98" s="3">
        <v>4</v>
      </c>
      <c r="F98" s="3">
        <v>3</v>
      </c>
      <c r="G98" s="3">
        <v>3</v>
      </c>
      <c r="H98" s="3">
        <v>2</v>
      </c>
      <c r="I98" s="3">
        <v>2</v>
      </c>
      <c r="J98" s="3">
        <v>4</v>
      </c>
      <c r="K98" s="3">
        <v>3</v>
      </c>
      <c r="L98" s="3">
        <v>4</v>
      </c>
      <c r="M98" s="3">
        <v>0</v>
      </c>
      <c r="N98" s="3">
        <v>1</v>
      </c>
      <c r="O98" s="3">
        <v>3</v>
      </c>
      <c r="P98" s="3">
        <v>0</v>
      </c>
      <c r="Q98" s="3">
        <v>4</v>
      </c>
      <c r="R98" s="3">
        <v>0</v>
      </c>
      <c r="S98" s="3">
        <v>4</v>
      </c>
      <c r="T98" s="3">
        <v>3</v>
      </c>
      <c r="U98" s="3">
        <v>1</v>
      </c>
    </row>
    <row r="99" spans="1:22" ht="18.75" customHeight="1" x14ac:dyDescent="0.4">
      <c r="A99" s="4" t="s">
        <v>117</v>
      </c>
      <c r="B99" s="3">
        <v>0</v>
      </c>
      <c r="C99" s="3">
        <v>3</v>
      </c>
      <c r="D99" s="3">
        <v>3</v>
      </c>
      <c r="E99" s="3">
        <v>4</v>
      </c>
      <c r="F99" s="3">
        <v>4</v>
      </c>
      <c r="G99" s="3">
        <v>3</v>
      </c>
      <c r="H99" s="3">
        <v>4</v>
      </c>
      <c r="I99" s="3">
        <v>4</v>
      </c>
      <c r="J99" s="3">
        <v>4</v>
      </c>
      <c r="K99" s="3">
        <v>3</v>
      </c>
      <c r="L99" s="3">
        <v>4</v>
      </c>
      <c r="M99" s="3">
        <v>0</v>
      </c>
      <c r="N99" s="3">
        <v>1</v>
      </c>
      <c r="O99" s="3">
        <v>3</v>
      </c>
      <c r="P99" s="3">
        <v>0</v>
      </c>
      <c r="Q99" s="3">
        <v>4</v>
      </c>
      <c r="R99" s="3">
        <v>4</v>
      </c>
      <c r="S99" s="3">
        <v>4</v>
      </c>
      <c r="T99" s="3">
        <v>3</v>
      </c>
      <c r="U99" s="3">
        <v>3</v>
      </c>
    </row>
    <row r="100" spans="1:22" ht="18.75" customHeight="1" x14ac:dyDescent="0.4">
      <c r="A100" s="4" t="s">
        <v>118</v>
      </c>
      <c r="B100" s="3">
        <v>0</v>
      </c>
      <c r="C100" s="3">
        <v>4</v>
      </c>
      <c r="D100" s="3">
        <v>3</v>
      </c>
      <c r="E100" s="3">
        <v>0</v>
      </c>
      <c r="F100" s="3">
        <v>3</v>
      </c>
      <c r="G100" s="3">
        <v>0</v>
      </c>
      <c r="H100" s="3">
        <v>4</v>
      </c>
      <c r="I100" s="3">
        <v>4</v>
      </c>
      <c r="J100" s="3">
        <v>4</v>
      </c>
      <c r="K100" s="3">
        <v>0</v>
      </c>
      <c r="L100" s="3">
        <v>4</v>
      </c>
      <c r="M100" s="3">
        <v>0</v>
      </c>
      <c r="N100" s="3">
        <v>0</v>
      </c>
      <c r="O100" s="3">
        <v>4</v>
      </c>
      <c r="P100" s="3">
        <v>0</v>
      </c>
      <c r="Q100" s="3">
        <v>4</v>
      </c>
      <c r="R100" s="3">
        <v>4</v>
      </c>
      <c r="S100" s="3">
        <v>4</v>
      </c>
      <c r="T100" s="3">
        <v>3</v>
      </c>
      <c r="U100" s="3">
        <v>0</v>
      </c>
    </row>
    <row r="101" spans="1:22" ht="18.75" customHeight="1" x14ac:dyDescent="0.4">
      <c r="A101" s="8" t="s">
        <v>102</v>
      </c>
      <c r="B101" s="3" t="s">
        <v>1701</v>
      </c>
      <c r="C101" s="3" t="s">
        <v>1702</v>
      </c>
      <c r="D101" s="3" t="s">
        <v>1703</v>
      </c>
      <c r="E101" s="3" t="s">
        <v>1704</v>
      </c>
      <c r="F101" s="3" t="s">
        <v>1705</v>
      </c>
      <c r="G101" s="3" t="s">
        <v>1706</v>
      </c>
      <c r="H101" s="3" t="s">
        <v>1707</v>
      </c>
      <c r="I101" s="3" t="s">
        <v>1708</v>
      </c>
      <c r="J101" s="3" t="s">
        <v>1709</v>
      </c>
      <c r="K101" s="3" t="s">
        <v>1710</v>
      </c>
      <c r="L101" s="3" t="s">
        <v>1711</v>
      </c>
      <c r="M101" s="3" t="s">
        <v>1712</v>
      </c>
      <c r="N101" s="3" t="s">
        <v>1713</v>
      </c>
      <c r="O101" s="3" t="s">
        <v>1714</v>
      </c>
      <c r="P101" s="3" t="s">
        <v>1715</v>
      </c>
      <c r="Q101" s="3" t="s">
        <v>1716</v>
      </c>
      <c r="R101" s="3" t="s">
        <v>1717</v>
      </c>
      <c r="S101" s="3" t="s">
        <v>1718</v>
      </c>
      <c r="T101" s="3" t="s">
        <v>1719</v>
      </c>
      <c r="U101" s="3" t="s">
        <v>1720</v>
      </c>
    </row>
    <row r="102" spans="1:22" ht="18.75" customHeight="1" x14ac:dyDescent="0.4">
      <c r="A102" s="8" t="s">
        <v>103</v>
      </c>
      <c r="B102" s="9" t="s">
        <v>1137</v>
      </c>
      <c r="C102" s="3" t="s">
        <v>1141</v>
      </c>
      <c r="D102" s="3" t="s">
        <v>1133</v>
      </c>
      <c r="E102" s="3" t="s">
        <v>1147</v>
      </c>
      <c r="F102" s="3" t="s">
        <v>1133</v>
      </c>
      <c r="G102" s="3" t="s">
        <v>1136</v>
      </c>
      <c r="H102" s="3" t="s">
        <v>1154</v>
      </c>
      <c r="I102" s="3" t="s">
        <v>1154</v>
      </c>
      <c r="J102" s="3" t="s">
        <v>1142</v>
      </c>
      <c r="K102" s="3" t="s">
        <v>1164</v>
      </c>
      <c r="L102" s="3" t="s">
        <v>1149</v>
      </c>
      <c r="M102" s="3" t="s">
        <v>1136</v>
      </c>
      <c r="N102" s="3" t="s">
        <v>1159</v>
      </c>
      <c r="O102" s="3" t="s">
        <v>1266</v>
      </c>
      <c r="P102" s="3" t="s">
        <v>1272</v>
      </c>
      <c r="Q102" s="3" t="s">
        <v>1275</v>
      </c>
      <c r="R102" s="3" t="s">
        <v>1272</v>
      </c>
      <c r="S102" s="3" t="s">
        <v>1280</v>
      </c>
      <c r="T102" s="3" t="s">
        <v>1283</v>
      </c>
      <c r="U102" s="3" t="s">
        <v>1283</v>
      </c>
    </row>
    <row r="103" spans="1:22" ht="18.75" customHeight="1" x14ac:dyDescent="0.4">
      <c r="A103" s="8" t="s">
        <v>104</v>
      </c>
      <c r="B103" s="9" t="s">
        <v>1138</v>
      </c>
      <c r="C103" s="3" t="s">
        <v>1142</v>
      </c>
      <c r="D103" s="3" t="s">
        <v>1145</v>
      </c>
      <c r="E103" s="3" t="s">
        <v>1148</v>
      </c>
      <c r="F103" s="3" t="s">
        <v>1137</v>
      </c>
      <c r="G103" s="3" t="s">
        <v>1136</v>
      </c>
      <c r="H103" s="3" t="s">
        <v>1132</v>
      </c>
      <c r="I103" s="3" t="s">
        <v>1145</v>
      </c>
      <c r="J103" s="3" t="s">
        <v>1135</v>
      </c>
      <c r="K103" s="3" t="s">
        <v>1165</v>
      </c>
      <c r="L103" s="3" t="s">
        <v>1166</v>
      </c>
      <c r="M103" s="3" t="s">
        <v>1133</v>
      </c>
      <c r="N103" s="3" t="s">
        <v>1168</v>
      </c>
      <c r="O103" s="3" t="s">
        <v>1267</v>
      </c>
      <c r="P103" s="3" t="s">
        <v>1273</v>
      </c>
      <c r="Q103" s="3" t="s">
        <v>1276</v>
      </c>
      <c r="R103" s="3" t="s">
        <v>1280</v>
      </c>
      <c r="S103" s="3" t="s">
        <v>1267</v>
      </c>
      <c r="T103" s="3" t="s">
        <v>1287</v>
      </c>
      <c r="U103" s="3" t="s">
        <v>1291</v>
      </c>
    </row>
    <row r="104" spans="1:22" ht="18.75" customHeight="1" x14ac:dyDescent="0.4">
      <c r="A104" s="8" t="s">
        <v>105</v>
      </c>
      <c r="B104" s="9" t="s">
        <v>1133</v>
      </c>
      <c r="C104" s="3" t="s">
        <v>1136</v>
      </c>
      <c r="D104" s="3" t="s">
        <v>1146</v>
      </c>
      <c r="E104" s="3" t="s">
        <v>1136</v>
      </c>
      <c r="F104" s="3" t="s">
        <v>1136</v>
      </c>
      <c r="G104" s="3" t="s">
        <v>1136</v>
      </c>
      <c r="H104" s="3" t="s">
        <v>1136</v>
      </c>
      <c r="I104" s="3" t="s">
        <v>1157</v>
      </c>
      <c r="J104" s="3" t="s">
        <v>1136</v>
      </c>
      <c r="K104" s="3" t="s">
        <v>1136</v>
      </c>
      <c r="L104" s="3" t="s">
        <v>1145</v>
      </c>
      <c r="M104" s="3" t="s">
        <v>1136</v>
      </c>
      <c r="N104" s="3" t="s">
        <v>1136</v>
      </c>
      <c r="O104" s="3" t="s">
        <v>1268</v>
      </c>
      <c r="P104" s="3" t="s">
        <v>1268</v>
      </c>
      <c r="Q104" s="3" t="s">
        <v>1277</v>
      </c>
      <c r="R104" s="3" t="s">
        <v>1267</v>
      </c>
      <c r="S104" s="3" t="s">
        <v>1284</v>
      </c>
      <c r="T104" s="3" t="s">
        <v>1268</v>
      </c>
      <c r="U104" s="3" t="s">
        <v>1268</v>
      </c>
    </row>
    <row r="105" spans="1:22" ht="18.75" customHeight="1" x14ac:dyDescent="0.4">
      <c r="A105" s="8" t="s">
        <v>106</v>
      </c>
      <c r="B105" s="10" t="s">
        <v>1139</v>
      </c>
      <c r="C105" s="3" t="s">
        <v>1143</v>
      </c>
      <c r="D105" s="3" t="s">
        <v>1147</v>
      </c>
      <c r="E105" s="3" t="s">
        <v>1148</v>
      </c>
      <c r="F105" s="3" t="s">
        <v>1149</v>
      </c>
      <c r="G105" s="3" t="s">
        <v>1152</v>
      </c>
      <c r="H105" s="3" t="s">
        <v>1155</v>
      </c>
      <c r="I105" s="3" t="s">
        <v>1158</v>
      </c>
      <c r="J105" s="3" t="s">
        <v>1161</v>
      </c>
      <c r="K105" s="3" t="s">
        <v>1147</v>
      </c>
      <c r="L105" s="3" t="s">
        <v>1142</v>
      </c>
      <c r="M105" s="3" t="s">
        <v>1132</v>
      </c>
      <c r="N105" s="3" t="s">
        <v>1169</v>
      </c>
      <c r="O105" s="3" t="s">
        <v>1269</v>
      </c>
      <c r="P105" s="3" t="s">
        <v>1274</v>
      </c>
      <c r="Q105" s="3" t="s">
        <v>1278</v>
      </c>
      <c r="R105" s="3" t="s">
        <v>1281</v>
      </c>
      <c r="S105" s="3" t="s">
        <v>1285</v>
      </c>
      <c r="T105" s="3" t="s">
        <v>1288</v>
      </c>
      <c r="U105" s="3" t="s">
        <v>1292</v>
      </c>
    </row>
    <row r="106" spans="1:22" ht="18.75" customHeight="1" x14ac:dyDescent="0.4">
      <c r="A106" s="8" t="s">
        <v>119</v>
      </c>
      <c r="B106" s="3" t="s">
        <v>1136</v>
      </c>
      <c r="C106" s="3" t="s">
        <v>1133</v>
      </c>
      <c r="D106" s="3" t="s">
        <v>1133</v>
      </c>
      <c r="E106" s="3" t="s">
        <v>1132</v>
      </c>
      <c r="F106" s="3" t="s">
        <v>1150</v>
      </c>
      <c r="G106" s="3" t="s">
        <v>1145</v>
      </c>
      <c r="H106" s="3" t="s">
        <v>1133</v>
      </c>
      <c r="I106" s="3" t="s">
        <v>1159</v>
      </c>
      <c r="J106" s="3" t="s">
        <v>1162</v>
      </c>
      <c r="K106" s="3" t="s">
        <v>1147</v>
      </c>
      <c r="L106" s="3" t="s">
        <v>1142</v>
      </c>
      <c r="M106" s="3" t="s">
        <v>1167</v>
      </c>
      <c r="N106" s="3" t="s">
        <v>1136</v>
      </c>
      <c r="O106" s="3" t="s">
        <v>1266</v>
      </c>
      <c r="P106" s="3" t="s">
        <v>1272</v>
      </c>
      <c r="Q106" s="3" t="s">
        <v>1266</v>
      </c>
      <c r="R106" s="3" t="s">
        <v>1282</v>
      </c>
      <c r="S106" s="3" t="s">
        <v>1286</v>
      </c>
      <c r="T106" s="3" t="s">
        <v>1289</v>
      </c>
      <c r="U106" s="3" t="s">
        <v>1293</v>
      </c>
    </row>
    <row r="107" spans="1:22" ht="18.75" customHeight="1" x14ac:dyDescent="0.4">
      <c r="A107" s="8" t="s">
        <v>120</v>
      </c>
      <c r="B107" s="3" t="s">
        <v>1140</v>
      </c>
      <c r="C107" s="3" t="s">
        <v>1144</v>
      </c>
      <c r="D107" s="3" t="s">
        <v>1137</v>
      </c>
      <c r="E107" s="3" t="s">
        <v>1132</v>
      </c>
      <c r="F107" s="3" t="s">
        <v>1151</v>
      </c>
      <c r="G107" s="3" t="s">
        <v>1153</v>
      </c>
      <c r="H107" s="3" t="s">
        <v>1156</v>
      </c>
      <c r="I107" s="3" t="s">
        <v>1160</v>
      </c>
      <c r="J107" s="3" t="s">
        <v>1163</v>
      </c>
      <c r="K107" s="3" t="s">
        <v>1136</v>
      </c>
      <c r="L107" s="3" t="s">
        <v>1133</v>
      </c>
      <c r="M107" s="3" t="s">
        <v>1133</v>
      </c>
      <c r="N107" s="3" t="s">
        <v>1140</v>
      </c>
      <c r="O107" s="3" t="s">
        <v>1270</v>
      </c>
      <c r="P107" s="3" t="s">
        <v>1272</v>
      </c>
      <c r="Q107" s="3" t="s">
        <v>1279</v>
      </c>
      <c r="R107" s="3" t="s">
        <v>1283</v>
      </c>
      <c r="S107" s="3" t="s">
        <v>1267</v>
      </c>
      <c r="T107" s="3" t="s">
        <v>1290</v>
      </c>
      <c r="U107" s="3" t="s">
        <v>1268</v>
      </c>
      <c r="V107" s="2"/>
    </row>
    <row r="108" spans="1:22" ht="18.75" customHeight="1" x14ac:dyDescent="0.4">
      <c r="A108" s="3" t="s">
        <v>598</v>
      </c>
      <c r="B108" s="3">
        <v>1</v>
      </c>
      <c r="C108" s="3">
        <v>1</v>
      </c>
      <c r="D108" s="3">
        <v>1</v>
      </c>
      <c r="E108" s="3">
        <v>1</v>
      </c>
      <c r="F108" s="3">
        <v>1</v>
      </c>
      <c r="G108" s="3">
        <v>1</v>
      </c>
      <c r="H108" s="3">
        <v>1</v>
      </c>
      <c r="I108" s="3">
        <v>2</v>
      </c>
      <c r="J108" s="3">
        <v>2</v>
      </c>
      <c r="K108" s="3">
        <v>2</v>
      </c>
      <c r="L108" s="3">
        <v>2</v>
      </c>
      <c r="M108" s="3">
        <v>2</v>
      </c>
      <c r="N108" s="3">
        <v>2</v>
      </c>
      <c r="O108" s="3">
        <v>2</v>
      </c>
      <c r="P108" s="3">
        <v>2</v>
      </c>
      <c r="Q108" s="3">
        <v>2</v>
      </c>
      <c r="R108" s="3">
        <v>2</v>
      </c>
      <c r="S108" s="3">
        <v>2</v>
      </c>
      <c r="T108" s="3">
        <v>2</v>
      </c>
      <c r="U108" s="3">
        <v>2</v>
      </c>
    </row>
    <row r="109" spans="1:22" ht="18.75" customHeight="1" x14ac:dyDescent="0.4">
      <c r="A109" s="3"/>
      <c r="B109" s="3" t="s">
        <v>610</v>
      </c>
      <c r="C109" s="3" t="s">
        <v>200</v>
      </c>
      <c r="D109" s="3" t="s">
        <v>201</v>
      </c>
      <c r="E109" s="3" t="s">
        <v>202</v>
      </c>
      <c r="F109" s="3" t="s">
        <v>203</v>
      </c>
      <c r="G109" s="3" t="s">
        <v>204</v>
      </c>
      <c r="H109" s="3" t="s">
        <v>205</v>
      </c>
      <c r="I109" s="3" t="s">
        <v>206</v>
      </c>
      <c r="J109" s="3" t="s">
        <v>207</v>
      </c>
      <c r="K109" s="3" t="s">
        <v>208</v>
      </c>
      <c r="L109" s="3" t="s">
        <v>209</v>
      </c>
      <c r="M109" s="3" t="s">
        <v>210</v>
      </c>
      <c r="N109" s="3" t="s">
        <v>211</v>
      </c>
      <c r="O109" s="3" t="s">
        <v>212</v>
      </c>
      <c r="P109" s="3" t="s">
        <v>213</v>
      </c>
      <c r="Q109" s="3" t="s">
        <v>214</v>
      </c>
      <c r="R109" s="3" t="s">
        <v>215</v>
      </c>
      <c r="S109" s="3" t="s">
        <v>216</v>
      </c>
      <c r="T109" s="3" t="s">
        <v>217</v>
      </c>
      <c r="U109" s="3" t="s">
        <v>218</v>
      </c>
    </row>
    <row r="110" spans="1:22" ht="18.75" customHeight="1" x14ac:dyDescent="0.4">
      <c r="A110" s="3" t="s">
        <v>0</v>
      </c>
      <c r="B110" s="3">
        <v>1</v>
      </c>
      <c r="C110" s="3">
        <v>1</v>
      </c>
      <c r="D110" s="3">
        <v>1</v>
      </c>
      <c r="E110" s="3">
        <v>1</v>
      </c>
      <c r="F110" s="3">
        <v>2</v>
      </c>
      <c r="G110" s="3">
        <v>2</v>
      </c>
      <c r="H110" s="3">
        <v>1</v>
      </c>
      <c r="I110" s="3">
        <v>1</v>
      </c>
      <c r="J110" s="3">
        <v>2</v>
      </c>
      <c r="K110" s="3">
        <v>1</v>
      </c>
      <c r="L110" s="3">
        <v>2</v>
      </c>
      <c r="M110" s="3">
        <v>1</v>
      </c>
      <c r="N110" s="3">
        <v>1</v>
      </c>
      <c r="O110" s="3">
        <v>2</v>
      </c>
      <c r="P110" s="3">
        <v>1</v>
      </c>
      <c r="Q110" s="3">
        <v>2</v>
      </c>
      <c r="R110" s="3">
        <v>1</v>
      </c>
      <c r="S110" s="3">
        <v>2</v>
      </c>
      <c r="T110" s="3">
        <v>2</v>
      </c>
      <c r="U110" s="3">
        <v>1</v>
      </c>
    </row>
    <row r="111" spans="1:22" ht="18.75" customHeight="1" x14ac:dyDescent="0.4">
      <c r="A111" s="3" t="s">
        <v>97</v>
      </c>
      <c r="B111" s="3">
        <v>5</v>
      </c>
      <c r="C111" s="3">
        <v>5</v>
      </c>
      <c r="D111" s="3">
        <v>7</v>
      </c>
      <c r="E111" s="3">
        <v>2</v>
      </c>
      <c r="F111" s="3">
        <v>2</v>
      </c>
      <c r="G111" s="3">
        <v>7</v>
      </c>
      <c r="H111" s="3">
        <v>6</v>
      </c>
      <c r="I111" s="3">
        <v>1</v>
      </c>
      <c r="J111" s="3">
        <v>6</v>
      </c>
      <c r="K111" s="3">
        <v>7</v>
      </c>
      <c r="L111" s="3">
        <v>6</v>
      </c>
      <c r="M111" s="3">
        <v>7</v>
      </c>
      <c r="N111" s="3">
        <v>5</v>
      </c>
      <c r="O111" s="3">
        <v>1</v>
      </c>
      <c r="P111" s="3">
        <v>6</v>
      </c>
      <c r="Q111" s="3">
        <v>2</v>
      </c>
      <c r="R111" s="3">
        <v>6</v>
      </c>
      <c r="S111" s="3">
        <v>5</v>
      </c>
      <c r="T111" s="3">
        <v>5</v>
      </c>
      <c r="U111" s="3">
        <v>5</v>
      </c>
    </row>
    <row r="112" spans="1:22" ht="18.75" customHeight="1" x14ac:dyDescent="0.4">
      <c r="A112" s="3" t="s">
        <v>98</v>
      </c>
      <c r="B112" s="3">
        <v>13</v>
      </c>
      <c r="C112" s="3">
        <v>7</v>
      </c>
      <c r="D112" s="3">
        <v>14</v>
      </c>
      <c r="E112" s="3">
        <v>1</v>
      </c>
      <c r="F112" s="3">
        <v>14</v>
      </c>
      <c r="G112" s="3">
        <v>2</v>
      </c>
      <c r="H112" s="3">
        <v>7</v>
      </c>
      <c r="I112" s="3">
        <v>15</v>
      </c>
      <c r="J112" s="3">
        <v>1</v>
      </c>
      <c r="K112" s="3">
        <v>7</v>
      </c>
      <c r="L112" s="3">
        <v>6</v>
      </c>
      <c r="M112" s="3">
        <v>1</v>
      </c>
      <c r="N112" s="3">
        <v>1</v>
      </c>
      <c r="O112" s="3">
        <v>3</v>
      </c>
      <c r="P112" s="3">
        <v>7</v>
      </c>
      <c r="Q112" s="3">
        <v>6</v>
      </c>
      <c r="R112" s="3">
        <v>15</v>
      </c>
      <c r="S112" s="3">
        <v>1</v>
      </c>
      <c r="T112" s="3">
        <v>7</v>
      </c>
      <c r="U112" s="3">
        <v>13</v>
      </c>
    </row>
    <row r="113" spans="1:21" ht="18.75" customHeight="1" x14ac:dyDescent="0.4">
      <c r="A113" s="3" t="s">
        <v>99</v>
      </c>
      <c r="B113" s="3">
        <v>3</v>
      </c>
      <c r="C113" s="3">
        <v>2</v>
      </c>
      <c r="D113" s="3">
        <v>3</v>
      </c>
      <c r="E113" s="3">
        <v>4</v>
      </c>
      <c r="F113" s="3">
        <v>3</v>
      </c>
      <c r="G113" s="3">
        <v>5</v>
      </c>
      <c r="H113" s="3">
        <v>4</v>
      </c>
      <c r="I113" s="3">
        <v>3</v>
      </c>
      <c r="J113" s="3">
        <v>3</v>
      </c>
      <c r="K113" s="3">
        <v>4</v>
      </c>
      <c r="L113" s="3">
        <v>2</v>
      </c>
      <c r="M113" s="3">
        <v>2</v>
      </c>
      <c r="N113" s="3">
        <v>3</v>
      </c>
      <c r="O113" s="3">
        <v>3</v>
      </c>
      <c r="P113" s="3">
        <v>2</v>
      </c>
      <c r="Q113" s="3">
        <v>4</v>
      </c>
      <c r="R113" s="3">
        <v>2</v>
      </c>
      <c r="S113" s="3">
        <v>2</v>
      </c>
      <c r="T113" s="3">
        <v>3</v>
      </c>
      <c r="U113" s="3">
        <v>2</v>
      </c>
    </row>
    <row r="114" spans="1:21" ht="18.75" customHeight="1" x14ac:dyDescent="0.4">
      <c r="A114" s="3" t="s">
        <v>100</v>
      </c>
      <c r="B114" s="3">
        <v>4</v>
      </c>
      <c r="C114" s="3">
        <v>1</v>
      </c>
      <c r="D114" s="3">
        <v>3</v>
      </c>
      <c r="E114" s="3">
        <v>1</v>
      </c>
      <c r="F114" s="3">
        <v>1</v>
      </c>
      <c r="G114" s="3">
        <v>7</v>
      </c>
      <c r="H114" s="3">
        <v>1</v>
      </c>
      <c r="I114" s="3">
        <v>5</v>
      </c>
      <c r="J114" s="3">
        <v>1</v>
      </c>
      <c r="K114" s="3">
        <v>6</v>
      </c>
      <c r="L114" s="3">
        <v>7</v>
      </c>
      <c r="M114" s="3">
        <v>3</v>
      </c>
      <c r="N114" s="3">
        <v>3</v>
      </c>
      <c r="O114" s="3">
        <v>5</v>
      </c>
      <c r="P114" s="3">
        <v>6</v>
      </c>
      <c r="Q114" s="3">
        <v>1</v>
      </c>
      <c r="R114" s="3">
        <v>3</v>
      </c>
      <c r="S114" s="3">
        <v>1</v>
      </c>
      <c r="T114" s="3">
        <v>1</v>
      </c>
      <c r="U114" s="3">
        <v>4</v>
      </c>
    </row>
    <row r="115" spans="1:21" ht="18.75" customHeight="1" x14ac:dyDescent="0.4">
      <c r="A115" s="3" t="s">
        <v>101</v>
      </c>
      <c r="B115" s="3">
        <v>4</v>
      </c>
      <c r="C115" s="3">
        <v>0</v>
      </c>
      <c r="D115" s="3">
        <v>4</v>
      </c>
      <c r="E115" s="3">
        <v>1</v>
      </c>
      <c r="F115" s="3">
        <v>4</v>
      </c>
      <c r="G115" s="3">
        <v>5</v>
      </c>
      <c r="H115" s="3">
        <v>4</v>
      </c>
      <c r="I115" s="3">
        <v>5</v>
      </c>
      <c r="J115" s="3">
        <v>4</v>
      </c>
      <c r="K115" s="3">
        <v>4</v>
      </c>
      <c r="L115" s="3">
        <v>4</v>
      </c>
      <c r="M115" s="3">
        <v>1</v>
      </c>
      <c r="N115" s="3">
        <v>1</v>
      </c>
      <c r="O115" s="3">
        <v>4</v>
      </c>
      <c r="P115" s="3">
        <v>4</v>
      </c>
      <c r="Q115" s="3">
        <v>1</v>
      </c>
      <c r="R115" s="3">
        <v>4</v>
      </c>
      <c r="S115" s="3">
        <v>2</v>
      </c>
      <c r="T115" s="3">
        <v>4</v>
      </c>
      <c r="U115" s="3">
        <v>4</v>
      </c>
    </row>
    <row r="116" spans="1:21" ht="18.75" customHeight="1" x14ac:dyDescent="0.4">
      <c r="A116" s="3" t="s">
        <v>107</v>
      </c>
      <c r="B116" s="3">
        <v>4</v>
      </c>
      <c r="C116" s="3">
        <v>3</v>
      </c>
      <c r="D116" s="3">
        <v>3</v>
      </c>
      <c r="E116" s="3">
        <v>4</v>
      </c>
      <c r="F116" s="3">
        <v>3</v>
      </c>
      <c r="G116" s="3">
        <v>4</v>
      </c>
      <c r="H116" s="3">
        <v>3</v>
      </c>
      <c r="I116" s="3">
        <v>3</v>
      </c>
      <c r="J116" s="3">
        <v>3</v>
      </c>
      <c r="K116" s="3">
        <v>4</v>
      </c>
      <c r="L116" s="3">
        <v>3</v>
      </c>
      <c r="M116" s="3">
        <v>3</v>
      </c>
      <c r="N116" s="3">
        <v>3</v>
      </c>
      <c r="O116" s="3">
        <v>3</v>
      </c>
      <c r="P116" s="3">
        <v>0</v>
      </c>
      <c r="Q116" s="3">
        <v>3</v>
      </c>
      <c r="R116" s="3">
        <v>0</v>
      </c>
      <c r="S116" s="3">
        <v>4</v>
      </c>
      <c r="T116" s="3">
        <v>4</v>
      </c>
      <c r="U116" s="3">
        <v>3</v>
      </c>
    </row>
    <row r="117" spans="1:21" ht="18.75" customHeight="1" x14ac:dyDescent="0.4">
      <c r="A117" s="3" t="s">
        <v>108</v>
      </c>
      <c r="B117" s="3">
        <v>3</v>
      </c>
      <c r="C117" s="3">
        <v>3</v>
      </c>
      <c r="D117" s="3">
        <v>2</v>
      </c>
      <c r="E117" s="3">
        <v>2</v>
      </c>
      <c r="F117" s="3">
        <v>2</v>
      </c>
      <c r="G117" s="3">
        <v>2</v>
      </c>
      <c r="H117" s="3">
        <v>3</v>
      </c>
      <c r="I117" s="3">
        <v>2</v>
      </c>
      <c r="J117" s="3">
        <v>3</v>
      </c>
      <c r="K117" s="3">
        <v>3</v>
      </c>
      <c r="L117" s="3">
        <v>3</v>
      </c>
      <c r="M117" s="3">
        <v>2</v>
      </c>
      <c r="N117" s="3">
        <v>2</v>
      </c>
      <c r="O117" s="3">
        <v>2</v>
      </c>
      <c r="P117" s="3">
        <v>1</v>
      </c>
      <c r="Q117" s="3">
        <v>2</v>
      </c>
      <c r="R117" s="3">
        <v>0</v>
      </c>
      <c r="S117" s="3">
        <v>3</v>
      </c>
      <c r="T117" s="3">
        <v>3</v>
      </c>
      <c r="U117" s="3">
        <v>2</v>
      </c>
    </row>
    <row r="118" spans="1:21" ht="18.75" customHeight="1" x14ac:dyDescent="0.4">
      <c r="A118" s="4" t="s">
        <v>109</v>
      </c>
      <c r="B118" s="3">
        <v>3</v>
      </c>
      <c r="C118" s="3">
        <v>2</v>
      </c>
      <c r="D118" s="3">
        <v>2</v>
      </c>
      <c r="E118" s="3">
        <v>4</v>
      </c>
      <c r="F118" s="3">
        <v>3</v>
      </c>
      <c r="G118" s="3">
        <v>3</v>
      </c>
      <c r="H118" s="3">
        <v>3</v>
      </c>
      <c r="I118" s="3">
        <v>3</v>
      </c>
      <c r="J118" s="3">
        <v>1</v>
      </c>
      <c r="K118" s="3">
        <v>4</v>
      </c>
      <c r="L118" s="3">
        <v>3</v>
      </c>
      <c r="M118" s="3">
        <v>1</v>
      </c>
      <c r="N118" s="3">
        <v>2</v>
      </c>
      <c r="O118" s="3">
        <v>2</v>
      </c>
      <c r="P118" s="3">
        <v>0</v>
      </c>
      <c r="Q118" s="3">
        <v>2</v>
      </c>
      <c r="R118" s="3">
        <v>0</v>
      </c>
      <c r="S118" s="3">
        <v>4</v>
      </c>
      <c r="T118" s="3">
        <v>3</v>
      </c>
      <c r="U118" s="3">
        <v>2</v>
      </c>
    </row>
    <row r="119" spans="1:21" ht="18.75" customHeight="1" x14ac:dyDescent="0.4">
      <c r="A119" s="4" t="s">
        <v>110</v>
      </c>
      <c r="B119" s="3">
        <v>2</v>
      </c>
      <c r="C119" s="3">
        <v>3</v>
      </c>
      <c r="D119" s="3">
        <v>2</v>
      </c>
      <c r="E119" s="3">
        <v>4</v>
      </c>
      <c r="F119" s="3">
        <v>3</v>
      </c>
      <c r="G119" s="3">
        <v>4</v>
      </c>
      <c r="H119" s="3">
        <v>3</v>
      </c>
      <c r="I119" s="3">
        <v>2</v>
      </c>
      <c r="J119" s="3">
        <v>2</v>
      </c>
      <c r="K119" s="3">
        <v>4</v>
      </c>
      <c r="L119" s="3">
        <v>3</v>
      </c>
      <c r="M119" s="3">
        <v>3</v>
      </c>
      <c r="N119" s="3">
        <v>1</v>
      </c>
      <c r="O119" s="3">
        <v>4</v>
      </c>
      <c r="P119" s="3">
        <v>0</v>
      </c>
      <c r="Q119" s="3">
        <v>3</v>
      </c>
      <c r="R119" s="3">
        <v>1</v>
      </c>
      <c r="S119" s="3">
        <v>4</v>
      </c>
      <c r="T119" s="3">
        <v>3</v>
      </c>
      <c r="U119" s="3">
        <v>2</v>
      </c>
    </row>
    <row r="120" spans="1:21" ht="18.75" customHeight="1" x14ac:dyDescent="0.4">
      <c r="A120" s="4" t="s">
        <v>111</v>
      </c>
      <c r="B120" s="3">
        <v>4</v>
      </c>
      <c r="C120" s="3">
        <v>3</v>
      </c>
      <c r="D120" s="3">
        <v>3</v>
      </c>
      <c r="E120" s="3">
        <v>4</v>
      </c>
      <c r="F120" s="3">
        <v>3</v>
      </c>
      <c r="G120" s="3">
        <v>4</v>
      </c>
      <c r="H120" s="3">
        <v>3</v>
      </c>
      <c r="I120" s="3">
        <v>3</v>
      </c>
      <c r="J120" s="3">
        <v>2</v>
      </c>
      <c r="K120" s="3">
        <v>4</v>
      </c>
      <c r="L120" s="3">
        <v>3</v>
      </c>
      <c r="M120" s="3">
        <v>2</v>
      </c>
      <c r="N120" s="3">
        <v>3</v>
      </c>
      <c r="O120" s="3">
        <v>3</v>
      </c>
      <c r="P120" s="3">
        <v>0</v>
      </c>
      <c r="Q120" s="3">
        <v>3</v>
      </c>
      <c r="R120" s="3">
        <v>0</v>
      </c>
      <c r="S120" s="3">
        <v>4</v>
      </c>
      <c r="T120" s="3">
        <v>3</v>
      </c>
      <c r="U120" s="3">
        <v>2</v>
      </c>
    </row>
    <row r="121" spans="1:21" ht="18.75" customHeight="1" x14ac:dyDescent="0.4">
      <c r="A121" s="4" t="s">
        <v>112</v>
      </c>
      <c r="B121" s="3">
        <v>3</v>
      </c>
      <c r="C121" s="3">
        <v>2</v>
      </c>
      <c r="D121" s="3">
        <v>3</v>
      </c>
      <c r="E121" s="3">
        <v>4</v>
      </c>
      <c r="F121" s="3">
        <v>3</v>
      </c>
      <c r="G121" s="3">
        <v>4</v>
      </c>
      <c r="H121" s="3">
        <v>3</v>
      </c>
      <c r="I121" s="3">
        <v>3</v>
      </c>
      <c r="J121" s="3">
        <v>3</v>
      </c>
      <c r="K121" s="3">
        <v>4</v>
      </c>
      <c r="L121" s="3">
        <v>3</v>
      </c>
      <c r="M121" s="3">
        <v>3</v>
      </c>
      <c r="N121" s="3">
        <v>2</v>
      </c>
      <c r="O121" s="3">
        <v>4</v>
      </c>
      <c r="P121" s="3">
        <v>0</v>
      </c>
      <c r="Q121" s="3">
        <v>3</v>
      </c>
      <c r="R121" s="3">
        <v>0</v>
      </c>
      <c r="S121" s="3">
        <v>4</v>
      </c>
      <c r="T121" s="3">
        <v>4</v>
      </c>
      <c r="U121" s="3">
        <v>3</v>
      </c>
    </row>
    <row r="122" spans="1:21" ht="18.75" customHeight="1" x14ac:dyDescent="0.4">
      <c r="A122" s="4" t="s">
        <v>113</v>
      </c>
      <c r="B122" s="3">
        <v>4</v>
      </c>
      <c r="C122" s="3">
        <v>3</v>
      </c>
      <c r="D122" s="3">
        <v>3</v>
      </c>
      <c r="E122" s="3">
        <v>4</v>
      </c>
      <c r="F122" s="3">
        <v>3</v>
      </c>
      <c r="G122" s="3">
        <v>4</v>
      </c>
      <c r="H122" s="3">
        <v>3</v>
      </c>
      <c r="I122" s="3">
        <v>2</v>
      </c>
      <c r="J122" s="3">
        <v>3</v>
      </c>
      <c r="K122" s="3">
        <v>4</v>
      </c>
      <c r="L122" s="3">
        <v>3</v>
      </c>
      <c r="M122" s="3">
        <v>3</v>
      </c>
      <c r="N122" s="3">
        <v>3</v>
      </c>
      <c r="O122" s="3">
        <v>4</v>
      </c>
      <c r="P122" s="3">
        <v>0</v>
      </c>
      <c r="Q122" s="3">
        <v>3</v>
      </c>
      <c r="R122" s="3">
        <v>0</v>
      </c>
      <c r="S122" s="3">
        <v>4</v>
      </c>
      <c r="T122" s="3">
        <v>4</v>
      </c>
      <c r="U122" s="3">
        <v>3</v>
      </c>
    </row>
    <row r="123" spans="1:21" ht="18.75" customHeight="1" x14ac:dyDescent="0.4">
      <c r="A123" s="4" t="s">
        <v>114</v>
      </c>
      <c r="B123" s="3">
        <v>3</v>
      </c>
      <c r="C123" s="3">
        <v>4</v>
      </c>
      <c r="D123" s="3">
        <v>3</v>
      </c>
      <c r="E123" s="3">
        <v>4</v>
      </c>
      <c r="F123" s="3">
        <v>4</v>
      </c>
      <c r="G123" s="3">
        <v>2</v>
      </c>
      <c r="H123" s="3">
        <v>3</v>
      </c>
      <c r="I123" s="3">
        <v>4</v>
      </c>
      <c r="J123" s="3">
        <v>3</v>
      </c>
      <c r="K123" s="3">
        <v>4</v>
      </c>
      <c r="L123" s="3">
        <v>3</v>
      </c>
      <c r="M123" s="3">
        <v>2</v>
      </c>
      <c r="N123" s="3">
        <v>2</v>
      </c>
      <c r="O123" s="3">
        <v>2</v>
      </c>
      <c r="P123" s="3">
        <v>0</v>
      </c>
      <c r="Q123" s="3">
        <v>2</v>
      </c>
      <c r="R123" s="3">
        <v>0</v>
      </c>
      <c r="S123" s="3">
        <v>4</v>
      </c>
      <c r="T123" s="3">
        <v>3</v>
      </c>
      <c r="U123" s="3">
        <v>3</v>
      </c>
    </row>
    <row r="124" spans="1:21" ht="18.75" customHeight="1" x14ac:dyDescent="0.4">
      <c r="A124" s="4" t="s">
        <v>115</v>
      </c>
      <c r="B124" s="3">
        <v>3</v>
      </c>
      <c r="C124" s="3">
        <v>3</v>
      </c>
      <c r="D124" s="3">
        <v>3</v>
      </c>
      <c r="E124" s="3">
        <v>2</v>
      </c>
      <c r="F124" s="3">
        <v>3</v>
      </c>
      <c r="G124" s="3">
        <v>2</v>
      </c>
      <c r="H124" s="3">
        <v>3</v>
      </c>
      <c r="I124" s="3">
        <v>2</v>
      </c>
      <c r="J124" s="3">
        <v>3</v>
      </c>
      <c r="K124" s="3">
        <v>4</v>
      </c>
      <c r="L124" s="3">
        <v>3</v>
      </c>
      <c r="M124" s="3">
        <v>2</v>
      </c>
      <c r="N124" s="3">
        <v>2</v>
      </c>
      <c r="O124" s="3">
        <v>2</v>
      </c>
      <c r="P124" s="3">
        <v>1</v>
      </c>
      <c r="Q124" s="3">
        <v>3</v>
      </c>
      <c r="R124" s="3">
        <v>0</v>
      </c>
      <c r="S124" s="3">
        <v>4</v>
      </c>
      <c r="T124" s="3">
        <v>3</v>
      </c>
      <c r="U124" s="3">
        <v>3</v>
      </c>
    </row>
    <row r="125" spans="1:21" ht="18.75" customHeight="1" x14ac:dyDescent="0.4">
      <c r="A125" s="4" t="s">
        <v>116</v>
      </c>
      <c r="B125" s="3">
        <v>3</v>
      </c>
      <c r="C125" s="3">
        <v>4</v>
      </c>
      <c r="D125" s="3">
        <v>3</v>
      </c>
      <c r="E125" s="3">
        <v>4</v>
      </c>
      <c r="F125" s="3">
        <v>4</v>
      </c>
      <c r="G125" s="3">
        <v>3</v>
      </c>
      <c r="H125" s="3">
        <v>3</v>
      </c>
      <c r="I125" s="3">
        <v>2</v>
      </c>
      <c r="J125" s="3">
        <v>3</v>
      </c>
      <c r="K125" s="3">
        <v>4</v>
      </c>
      <c r="L125" s="3">
        <v>3</v>
      </c>
      <c r="M125" s="3">
        <v>3</v>
      </c>
      <c r="N125" s="3">
        <v>2</v>
      </c>
      <c r="O125" s="3">
        <v>2</v>
      </c>
      <c r="P125" s="3">
        <v>0</v>
      </c>
      <c r="Q125" s="3">
        <v>3</v>
      </c>
      <c r="R125" s="3">
        <v>0</v>
      </c>
      <c r="S125" s="3">
        <v>4</v>
      </c>
      <c r="T125" s="3">
        <v>3</v>
      </c>
      <c r="U125" s="3">
        <v>2</v>
      </c>
    </row>
    <row r="126" spans="1:21" ht="18.75" customHeight="1" x14ac:dyDescent="0.4">
      <c r="A126" s="4" t="s">
        <v>117</v>
      </c>
      <c r="B126" s="3">
        <v>4</v>
      </c>
      <c r="C126" s="3">
        <v>4</v>
      </c>
      <c r="D126" s="3">
        <v>3</v>
      </c>
      <c r="E126" s="3">
        <v>4</v>
      </c>
      <c r="F126" s="3">
        <v>4</v>
      </c>
      <c r="G126" s="3">
        <v>3</v>
      </c>
      <c r="H126" s="3">
        <v>3</v>
      </c>
      <c r="I126" s="3">
        <v>4</v>
      </c>
      <c r="J126" s="3">
        <v>3</v>
      </c>
      <c r="K126" s="3">
        <v>4</v>
      </c>
      <c r="L126" s="3">
        <v>3</v>
      </c>
      <c r="M126" s="3">
        <v>3</v>
      </c>
      <c r="N126" s="3">
        <v>4</v>
      </c>
      <c r="O126" s="3">
        <v>4</v>
      </c>
      <c r="P126" s="3">
        <v>0</v>
      </c>
      <c r="Q126" s="3">
        <v>3</v>
      </c>
      <c r="R126" s="3">
        <v>0</v>
      </c>
      <c r="S126" s="3">
        <v>4</v>
      </c>
      <c r="T126" s="3">
        <v>4</v>
      </c>
      <c r="U126" s="3">
        <v>4</v>
      </c>
    </row>
    <row r="127" spans="1:21" ht="18.75" customHeight="1" x14ac:dyDescent="0.4">
      <c r="A127" s="4" t="s">
        <v>118</v>
      </c>
      <c r="B127" s="3">
        <v>4</v>
      </c>
      <c r="C127" s="3">
        <v>0</v>
      </c>
      <c r="D127" s="3">
        <v>4</v>
      </c>
      <c r="E127" s="3">
        <v>4</v>
      </c>
      <c r="F127" s="3">
        <v>4</v>
      </c>
      <c r="G127" s="3">
        <v>3</v>
      </c>
      <c r="H127" s="3">
        <v>3</v>
      </c>
      <c r="I127" s="3">
        <v>4</v>
      </c>
      <c r="J127" s="3">
        <v>4</v>
      </c>
      <c r="K127" s="3">
        <v>4</v>
      </c>
      <c r="L127" s="3">
        <v>3</v>
      </c>
      <c r="M127" s="3">
        <v>3</v>
      </c>
      <c r="N127" s="3">
        <v>4</v>
      </c>
      <c r="O127" s="3">
        <v>4</v>
      </c>
      <c r="P127" s="3">
        <v>0</v>
      </c>
      <c r="Q127" s="3">
        <v>4</v>
      </c>
      <c r="R127" s="3">
        <v>0</v>
      </c>
      <c r="S127" s="3">
        <v>4</v>
      </c>
      <c r="T127" s="3">
        <v>4</v>
      </c>
      <c r="U127" s="3">
        <v>3</v>
      </c>
    </row>
    <row r="128" spans="1:21" ht="18.75" customHeight="1" x14ac:dyDescent="0.4">
      <c r="A128" s="8" t="s">
        <v>102</v>
      </c>
      <c r="B128" s="3" t="s">
        <v>1294</v>
      </c>
      <c r="C128" s="3" t="s">
        <v>1297</v>
      </c>
      <c r="D128" s="3" t="s">
        <v>1300</v>
      </c>
      <c r="E128" s="3" t="s">
        <v>1303</v>
      </c>
      <c r="F128" s="3" t="s">
        <v>1307</v>
      </c>
      <c r="G128" s="3" t="s">
        <v>1271</v>
      </c>
      <c r="H128" s="3" t="s">
        <v>1313</v>
      </c>
      <c r="I128" s="3" t="s">
        <v>1316</v>
      </c>
      <c r="J128" s="3" t="s">
        <v>1313</v>
      </c>
      <c r="K128" s="3" t="s">
        <v>1313</v>
      </c>
      <c r="L128" s="3" t="s">
        <v>1321</v>
      </c>
      <c r="M128" s="3" t="s">
        <v>1324</v>
      </c>
      <c r="N128" s="3" t="s">
        <v>1327</v>
      </c>
      <c r="O128" s="3" t="s">
        <v>1313</v>
      </c>
      <c r="P128" s="3" t="s">
        <v>1301</v>
      </c>
      <c r="Q128" s="3" t="s">
        <v>1941</v>
      </c>
      <c r="R128" s="3" t="s">
        <v>1942</v>
      </c>
      <c r="S128" s="3" t="s">
        <v>1943</v>
      </c>
      <c r="T128" s="3" t="s">
        <v>1944</v>
      </c>
      <c r="U128" s="3" t="s">
        <v>1945</v>
      </c>
    </row>
    <row r="129" spans="1:22" ht="18.75" customHeight="1" x14ac:dyDescent="0.4">
      <c r="A129" s="8" t="s">
        <v>103</v>
      </c>
      <c r="B129" s="9" t="s">
        <v>1283</v>
      </c>
      <c r="C129" s="3" t="s">
        <v>1298</v>
      </c>
      <c r="D129" s="3" t="s">
        <v>1289</v>
      </c>
      <c r="E129" s="3" t="s">
        <v>1272</v>
      </c>
      <c r="F129" s="3" t="s">
        <v>1280</v>
      </c>
      <c r="G129" s="3" t="s">
        <v>1266</v>
      </c>
      <c r="H129" s="3" t="s">
        <v>1314</v>
      </c>
      <c r="I129" s="3" t="s">
        <v>1280</v>
      </c>
      <c r="J129" s="3" t="s">
        <v>1268</v>
      </c>
      <c r="K129" s="3" t="s">
        <v>1282</v>
      </c>
      <c r="L129" s="3" t="s">
        <v>1283</v>
      </c>
      <c r="M129" s="3" t="s">
        <v>1268</v>
      </c>
      <c r="N129" s="3" t="s">
        <v>1268</v>
      </c>
      <c r="O129" s="3" t="s">
        <v>1280</v>
      </c>
      <c r="P129" s="3" t="s">
        <v>1330</v>
      </c>
      <c r="Q129" s="3" t="s">
        <v>1946</v>
      </c>
      <c r="R129" s="3" t="s">
        <v>1947</v>
      </c>
      <c r="S129" s="3" t="s">
        <v>1948</v>
      </c>
      <c r="T129" s="3" t="s">
        <v>1948</v>
      </c>
      <c r="U129" s="3" t="s">
        <v>1946</v>
      </c>
    </row>
    <row r="130" spans="1:22" ht="18.75" customHeight="1" x14ac:dyDescent="0.4">
      <c r="A130" s="8" t="s">
        <v>104</v>
      </c>
      <c r="B130" s="9" t="s">
        <v>1286</v>
      </c>
      <c r="C130" s="3" t="s">
        <v>1266</v>
      </c>
      <c r="D130" s="3" t="s">
        <v>1266</v>
      </c>
      <c r="E130" s="3" t="s">
        <v>1304</v>
      </c>
      <c r="F130" s="3" t="s">
        <v>1308</v>
      </c>
      <c r="G130" s="3" t="s">
        <v>1267</v>
      </c>
      <c r="H130" s="3" t="s">
        <v>1268</v>
      </c>
      <c r="I130" s="3" t="s">
        <v>1266</v>
      </c>
      <c r="J130" s="3" t="s">
        <v>1318</v>
      </c>
      <c r="K130" s="3" t="s">
        <v>1319</v>
      </c>
      <c r="L130" s="3" t="s">
        <v>1278</v>
      </c>
      <c r="M130" s="3" t="s">
        <v>1325</v>
      </c>
      <c r="N130" s="3" t="s">
        <v>1291</v>
      </c>
      <c r="O130" s="3" t="s">
        <v>1272</v>
      </c>
      <c r="P130" s="3" t="s">
        <v>1267</v>
      </c>
      <c r="Q130" s="3" t="s">
        <v>1946</v>
      </c>
      <c r="R130" s="3" t="s">
        <v>1949</v>
      </c>
      <c r="S130" s="3" t="s">
        <v>1948</v>
      </c>
      <c r="T130" s="3" t="s">
        <v>1946</v>
      </c>
      <c r="U130" s="3" t="s">
        <v>1951</v>
      </c>
    </row>
    <row r="131" spans="1:22" ht="18.75" customHeight="1" x14ac:dyDescent="0.4">
      <c r="A131" s="8" t="s">
        <v>105</v>
      </c>
      <c r="B131" s="9" t="s">
        <v>1295</v>
      </c>
      <c r="C131" s="3" t="s">
        <v>1268</v>
      </c>
      <c r="D131" s="3" t="s">
        <v>1268</v>
      </c>
      <c r="E131" s="3" t="s">
        <v>1274</v>
      </c>
      <c r="F131" s="3" t="s">
        <v>1266</v>
      </c>
      <c r="G131" s="3" t="s">
        <v>1268</v>
      </c>
      <c r="H131" s="3" t="s">
        <v>1267</v>
      </c>
      <c r="I131" s="3" t="s">
        <v>1274</v>
      </c>
      <c r="J131" s="3" t="s">
        <v>1266</v>
      </c>
      <c r="K131" s="3" t="s">
        <v>1267</v>
      </c>
      <c r="L131" s="3" t="s">
        <v>1274</v>
      </c>
      <c r="M131" s="3" t="s">
        <v>1326</v>
      </c>
      <c r="N131" s="3" t="s">
        <v>1295</v>
      </c>
      <c r="O131" s="3" t="s">
        <v>1316</v>
      </c>
      <c r="P131" s="3" t="s">
        <v>1266</v>
      </c>
      <c r="Q131" s="3" t="s">
        <v>1948</v>
      </c>
      <c r="R131" s="3" t="s">
        <v>1948</v>
      </c>
      <c r="S131" s="3" t="s">
        <v>1948</v>
      </c>
      <c r="T131" s="3" t="s">
        <v>1952</v>
      </c>
      <c r="U131" s="3" t="s">
        <v>1946</v>
      </c>
    </row>
    <row r="132" spans="1:22" ht="18.75" customHeight="1" x14ac:dyDescent="0.4">
      <c r="A132" s="8" t="s">
        <v>106</v>
      </c>
      <c r="B132" s="10" t="s">
        <v>1274</v>
      </c>
      <c r="C132" s="3" t="s">
        <v>1275</v>
      </c>
      <c r="D132" s="3" t="s">
        <v>1301</v>
      </c>
      <c r="E132" s="3" t="s">
        <v>1305</v>
      </c>
      <c r="F132" s="3" t="s">
        <v>1266</v>
      </c>
      <c r="G132" s="3" t="s">
        <v>1266</v>
      </c>
      <c r="H132" s="3" t="s">
        <v>1274</v>
      </c>
      <c r="I132" s="3" t="s">
        <v>1278</v>
      </c>
      <c r="J132" s="3" t="s">
        <v>1266</v>
      </c>
      <c r="K132" s="3" t="s">
        <v>1320</v>
      </c>
      <c r="L132" s="3" t="s">
        <v>1274</v>
      </c>
      <c r="M132" s="3" t="s">
        <v>1278</v>
      </c>
      <c r="N132" s="3" t="s">
        <v>1274</v>
      </c>
      <c r="O132" s="3" t="s">
        <v>1278</v>
      </c>
      <c r="P132" s="3" t="s">
        <v>1331</v>
      </c>
      <c r="Q132" s="3" t="s">
        <v>1953</v>
      </c>
      <c r="R132" s="3" t="s">
        <v>1954</v>
      </c>
      <c r="S132" s="3" t="s">
        <v>1955</v>
      </c>
      <c r="T132" s="3" t="s">
        <v>1956</v>
      </c>
      <c r="U132" s="3" t="s">
        <v>1957</v>
      </c>
    </row>
    <row r="133" spans="1:22" ht="18.75" customHeight="1" x14ac:dyDescent="0.4">
      <c r="A133" s="8" t="s">
        <v>119</v>
      </c>
      <c r="B133" s="3" t="s">
        <v>1275</v>
      </c>
      <c r="C133" s="3" t="s">
        <v>1291</v>
      </c>
      <c r="D133" s="3" t="s">
        <v>1266</v>
      </c>
      <c r="E133" s="3" t="s">
        <v>1267</v>
      </c>
      <c r="F133" s="3" t="s">
        <v>1309</v>
      </c>
      <c r="G133" s="3" t="s">
        <v>1311</v>
      </c>
      <c r="H133" s="3" t="s">
        <v>1315</v>
      </c>
      <c r="I133" s="3" t="s">
        <v>1317</v>
      </c>
      <c r="J133" s="3" t="s">
        <v>1282</v>
      </c>
      <c r="K133" s="3" t="s">
        <v>1266</v>
      </c>
      <c r="L133" s="3" t="s">
        <v>1322</v>
      </c>
      <c r="M133" s="3" t="s">
        <v>1280</v>
      </c>
      <c r="N133" s="3" t="s">
        <v>1291</v>
      </c>
      <c r="O133" s="3" t="s">
        <v>1329</v>
      </c>
      <c r="P133" s="3" t="s">
        <v>1266</v>
      </c>
      <c r="Q133" s="3" t="s">
        <v>1946</v>
      </c>
      <c r="R133" s="3" t="s">
        <v>1946</v>
      </c>
      <c r="S133" s="3" t="s">
        <v>1958</v>
      </c>
      <c r="T133" s="3" t="s">
        <v>1946</v>
      </c>
      <c r="U133" s="3" t="s">
        <v>1947</v>
      </c>
    </row>
    <row r="134" spans="1:22" ht="18.75" customHeight="1" x14ac:dyDescent="0.4">
      <c r="A134" s="8" t="s">
        <v>120</v>
      </c>
      <c r="B134" s="3" t="s">
        <v>1296</v>
      </c>
      <c r="C134" s="3" t="s">
        <v>1299</v>
      </c>
      <c r="D134" s="3" t="s">
        <v>1302</v>
      </c>
      <c r="E134" s="3" t="s">
        <v>1306</v>
      </c>
      <c r="F134" s="3" t="s">
        <v>1310</v>
      </c>
      <c r="G134" s="3" t="s">
        <v>1312</v>
      </c>
      <c r="H134" s="3" t="s">
        <v>1283</v>
      </c>
      <c r="I134" s="3" t="s">
        <v>1275</v>
      </c>
      <c r="J134" s="3" t="s">
        <v>1267</v>
      </c>
      <c r="K134" s="3" t="s">
        <v>1283</v>
      </c>
      <c r="L134" s="3" t="s">
        <v>1323</v>
      </c>
      <c r="M134" s="3" t="s">
        <v>1266</v>
      </c>
      <c r="N134" s="3" t="s">
        <v>1328</v>
      </c>
      <c r="O134" s="3" t="s">
        <v>1267</v>
      </c>
      <c r="P134" s="3" t="s">
        <v>1295</v>
      </c>
      <c r="Q134" s="3" t="s">
        <v>1959</v>
      </c>
      <c r="R134" s="3" t="s">
        <v>1960</v>
      </c>
      <c r="S134" s="3" t="s">
        <v>1955</v>
      </c>
      <c r="T134" s="3" t="s">
        <v>1961</v>
      </c>
      <c r="U134" s="3" t="s">
        <v>1962</v>
      </c>
      <c r="V134" s="2"/>
    </row>
    <row r="135" spans="1:22" x14ac:dyDescent="0.4">
      <c r="A135" s="3" t="s">
        <v>598</v>
      </c>
      <c r="B135" s="3">
        <v>2</v>
      </c>
      <c r="C135" s="3">
        <v>2</v>
      </c>
      <c r="D135" s="3">
        <v>2</v>
      </c>
      <c r="E135" s="3">
        <v>2</v>
      </c>
      <c r="F135" s="3">
        <v>2</v>
      </c>
      <c r="G135" s="3">
        <v>2</v>
      </c>
      <c r="H135" s="3">
        <v>2</v>
      </c>
      <c r="I135" s="3">
        <v>2</v>
      </c>
      <c r="J135" s="3">
        <v>2</v>
      </c>
      <c r="K135" s="3">
        <v>2</v>
      </c>
      <c r="L135" s="3">
        <v>2</v>
      </c>
      <c r="M135" s="3">
        <v>2</v>
      </c>
      <c r="N135" s="3">
        <v>2</v>
      </c>
      <c r="O135" s="3">
        <v>2</v>
      </c>
      <c r="P135" s="3">
        <v>2</v>
      </c>
      <c r="Q135" s="3">
        <v>2</v>
      </c>
      <c r="R135" s="3">
        <v>2</v>
      </c>
      <c r="S135" s="3">
        <v>2</v>
      </c>
      <c r="T135" s="3">
        <v>2</v>
      </c>
      <c r="U135" s="3">
        <v>1</v>
      </c>
    </row>
  </sheetData>
  <phoneticPr fontId="1"/>
  <dataValidations count="7">
    <dataValidation type="list" allowBlank="1" showInputMessage="1" showErrorMessage="1" sqref="B54:U54 B81:U81 B108:U108 O27:U27 B27:M27 B135:U135">
      <formula1>$V$2:$V$4</formula1>
    </dataValidation>
    <dataValidation type="list" allowBlank="1" showInputMessage="1" showErrorMessage="1" sqref="B61:U61 B7:U7 B88:U88 B34:U34 B115:U115">
      <formula1>$V$2:$V$8</formula1>
    </dataValidation>
    <dataValidation type="list" allowBlank="1" showInputMessage="1" showErrorMessage="1" sqref="B8:U19 B89:U100 B62:U73 B35:U46 B116:U127">
      <formula1>$V$2:$V$6</formula1>
    </dataValidation>
    <dataValidation type="list" allowBlank="1" showInputMessage="1" showErrorMessage="1" sqref="P5:U5 B86:U86 B59:U59 B32:U32 B5:N5 B113:U113">
      <formula1>$V$2:$V$7</formula1>
    </dataValidation>
    <dataValidation type="list" allowBlank="1" showInputMessage="1" showErrorMessage="1" sqref="P2:U2 B83:U83 B56:U56 B29:U29 B2:N2 B110:U110">
      <formula1>$V$2:$V$5</formula1>
    </dataValidation>
    <dataValidation type="list" allowBlank="1" showInputMessage="1" showErrorMessage="1" sqref="B111:U111 B6:U6 B30:U30 B33:U33 B57:U57 B60:U60 B84:U84 B87:U87 P3:U3 B3:N3 B114:U114">
      <formula1>$V$2:$V$9</formula1>
    </dataValidation>
    <dataValidation type="list" allowBlank="1" showInputMessage="1" showErrorMessage="1" sqref="P4:U4 B31:U31 B58:U58 B85:U85 B4:N4 B112:U112">
      <formula1>$V$2:$V$18</formula1>
    </dataValidation>
  </dataValidations>
  <pageMargins left="0.31496062992125984" right="0.11811023622047245" top="0.74803149606299213"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100"/>
  <sheetViews>
    <sheetView topLeftCell="L1" workbookViewId="0">
      <selection activeCell="Q2" sqref="Q2"/>
    </sheetView>
  </sheetViews>
  <sheetFormatPr defaultRowHeight="18.75" x14ac:dyDescent="0.4"/>
  <cols>
    <col min="1" max="1" width="18.375" customWidth="1"/>
  </cols>
  <sheetData>
    <row r="1" spans="1:58" x14ac:dyDescent="0.4">
      <c r="A1" s="14" t="s">
        <v>121</v>
      </c>
      <c r="B1">
        <v>3</v>
      </c>
      <c r="C1">
        <v>13</v>
      </c>
      <c r="D1">
        <v>14</v>
      </c>
      <c r="S1" s="3" t="s">
        <v>2370</v>
      </c>
      <c r="T1" s="3" t="s">
        <v>606</v>
      </c>
      <c r="U1" s="3" t="s">
        <v>2371</v>
      </c>
      <c r="V1" s="3" t="s">
        <v>2372</v>
      </c>
      <c r="W1" s="3" t="s">
        <v>2373</v>
      </c>
      <c r="X1" s="3" t="s">
        <v>2374</v>
      </c>
      <c r="Y1" s="3" t="s">
        <v>2364</v>
      </c>
      <c r="Z1" s="3" t="s">
        <v>603</v>
      </c>
      <c r="AA1" s="3" t="s">
        <v>2375</v>
      </c>
      <c r="AB1" s="3" t="s">
        <v>603</v>
      </c>
      <c r="AC1" s="3" t="s">
        <v>2364</v>
      </c>
      <c r="AD1" s="3" t="s">
        <v>795</v>
      </c>
      <c r="AE1" s="3" t="s">
        <v>606</v>
      </c>
      <c r="AF1" s="3" t="s">
        <v>791</v>
      </c>
      <c r="AG1" s="3" t="s">
        <v>2376</v>
      </c>
      <c r="AH1" s="3" t="s">
        <v>2377</v>
      </c>
      <c r="AI1" s="3" t="s">
        <v>606</v>
      </c>
      <c r="AJ1" s="3" t="s">
        <v>2378</v>
      </c>
      <c r="AK1" s="3" t="s">
        <v>606</v>
      </c>
      <c r="AL1" s="3" t="s">
        <v>2095</v>
      </c>
      <c r="AM1" s="3"/>
      <c r="AN1" s="3"/>
      <c r="AO1" s="3"/>
      <c r="AP1" s="3"/>
      <c r="AQ1" s="3"/>
      <c r="AR1" s="3"/>
      <c r="AS1" s="3"/>
      <c r="AT1" s="3"/>
      <c r="AU1" s="3"/>
      <c r="AV1" s="3"/>
      <c r="AW1" s="3"/>
      <c r="AX1" s="3"/>
      <c r="AY1" s="3"/>
      <c r="AZ1" s="3"/>
      <c r="BA1" s="3"/>
      <c r="BB1" s="3"/>
      <c r="BC1" s="3"/>
      <c r="BD1" s="3"/>
      <c r="BE1" s="3"/>
      <c r="BF1" s="3"/>
    </row>
    <row r="2" spans="1:58" x14ac:dyDescent="0.4">
      <c r="A2" s="14" t="s">
        <v>122</v>
      </c>
      <c r="B2">
        <v>6</v>
      </c>
      <c r="P2">
        <v>0</v>
      </c>
      <c r="Q2">
        <f>COUNTIF($B$1:$H$100,"0")</f>
        <v>4</v>
      </c>
      <c r="S2" s="15" t="str">
        <f>T1</f>
        <v>_20</v>
      </c>
    </row>
    <row r="3" spans="1:58" x14ac:dyDescent="0.4">
      <c r="A3" s="14" t="s">
        <v>123</v>
      </c>
      <c r="B3">
        <v>6</v>
      </c>
      <c r="C3">
        <v>9</v>
      </c>
      <c r="D3">
        <v>13</v>
      </c>
      <c r="E3">
        <v>15</v>
      </c>
      <c r="P3">
        <v>1</v>
      </c>
      <c r="Q3">
        <f>COUNTIF($B$1:$H$100,"1")</f>
        <v>18</v>
      </c>
      <c r="S3" s="15" t="str">
        <f>U1</f>
        <v>_6_9</v>
      </c>
    </row>
    <row r="4" spans="1:58" x14ac:dyDescent="0.4">
      <c r="A4" s="14" t="s">
        <v>124</v>
      </c>
      <c r="B4">
        <v>1</v>
      </c>
      <c r="C4">
        <v>15</v>
      </c>
      <c r="P4">
        <v>2</v>
      </c>
      <c r="Q4">
        <f>COUNTIF($B$1:$H$100,"2")</f>
        <v>13</v>
      </c>
      <c r="S4" s="15" t="str">
        <f>V1</f>
        <v>_8_14</v>
      </c>
      <c r="U4" s="3" t="s">
        <v>2370</v>
      </c>
      <c r="Y4">
        <v>6</v>
      </c>
      <c r="Z4">
        <v>13</v>
      </c>
    </row>
    <row r="5" spans="1:58" x14ac:dyDescent="0.4">
      <c r="A5" s="14" t="s">
        <v>125</v>
      </c>
      <c r="B5">
        <v>20</v>
      </c>
      <c r="P5">
        <v>3</v>
      </c>
      <c r="Q5">
        <f>COUNTIF($B$1:$H$100,"3")</f>
        <v>16</v>
      </c>
      <c r="S5" s="15" t="str">
        <f>W1</f>
        <v>_3_7_9_12</v>
      </c>
      <c r="U5" s="15" t="s">
        <v>606</v>
      </c>
      <c r="Y5">
        <v>20</v>
      </c>
    </row>
    <row r="6" spans="1:58" x14ac:dyDescent="0.4">
      <c r="A6" s="14" t="s">
        <v>126</v>
      </c>
      <c r="B6">
        <v>11</v>
      </c>
      <c r="C6">
        <v>13</v>
      </c>
      <c r="D6">
        <v>14</v>
      </c>
      <c r="P6">
        <v>4</v>
      </c>
      <c r="Q6">
        <f>COUNTIF($B$1:$H$100,"4")</f>
        <v>3</v>
      </c>
      <c r="S6" s="15" t="str">
        <f>X1</f>
        <v>_11_14</v>
      </c>
      <c r="U6" s="15" t="s">
        <v>2371</v>
      </c>
      <c r="Y6">
        <v>6</v>
      </c>
      <c r="Z6">
        <v>9</v>
      </c>
    </row>
    <row r="7" spans="1:58" x14ac:dyDescent="0.4">
      <c r="A7" s="14" t="s">
        <v>127</v>
      </c>
      <c r="B7">
        <v>20</v>
      </c>
      <c r="P7">
        <v>5</v>
      </c>
      <c r="Q7">
        <f>COUNTIF($B$1:$H$100,"5")</f>
        <v>9</v>
      </c>
      <c r="S7" s="15" t="str">
        <f>Y1</f>
        <v>_9</v>
      </c>
      <c r="U7" s="15" t="s">
        <v>2372</v>
      </c>
      <c r="Y7">
        <v>8</v>
      </c>
      <c r="Z7">
        <v>14</v>
      </c>
    </row>
    <row r="8" spans="1:58" x14ac:dyDescent="0.4">
      <c r="A8" s="14" t="s">
        <v>128</v>
      </c>
      <c r="B8">
        <v>10</v>
      </c>
      <c r="P8">
        <v>6</v>
      </c>
      <c r="Q8">
        <f>COUNTIF($B$1:$H$100,"6")</f>
        <v>17</v>
      </c>
      <c r="S8" s="15" t="str">
        <f>Z1</f>
        <v>_13</v>
      </c>
      <c r="U8" s="15" t="s">
        <v>2373</v>
      </c>
      <c r="Y8">
        <v>3</v>
      </c>
      <c r="Z8">
        <v>7</v>
      </c>
      <c r="AA8">
        <v>9</v>
      </c>
      <c r="AB8">
        <v>12</v>
      </c>
    </row>
    <row r="9" spans="1:58" x14ac:dyDescent="0.4">
      <c r="A9" s="14" t="s">
        <v>129</v>
      </c>
      <c r="B9">
        <v>6</v>
      </c>
      <c r="C9">
        <v>7</v>
      </c>
      <c r="D9">
        <v>14</v>
      </c>
      <c r="P9">
        <v>7</v>
      </c>
      <c r="Q9">
        <f>COUNTIF($B$1:$H$100,"7")</f>
        <v>11</v>
      </c>
      <c r="S9" s="15" t="str">
        <f>AA1</f>
        <v>_7_9_15</v>
      </c>
      <c r="U9" s="15" t="s">
        <v>2374</v>
      </c>
      <c r="Y9">
        <v>11</v>
      </c>
      <c r="Z9">
        <v>14</v>
      </c>
    </row>
    <row r="10" spans="1:58" x14ac:dyDescent="0.4">
      <c r="A10" s="14" t="s">
        <v>130</v>
      </c>
      <c r="B10">
        <v>2</v>
      </c>
      <c r="C10">
        <v>6</v>
      </c>
      <c r="D10">
        <v>14</v>
      </c>
      <c r="E10">
        <v>15</v>
      </c>
      <c r="P10">
        <v>8</v>
      </c>
      <c r="Q10">
        <f>COUNTIF($B$1:$H$100,"8")</f>
        <v>5</v>
      </c>
      <c r="S10" s="15" t="str">
        <f>AB1</f>
        <v>_13</v>
      </c>
      <c r="U10" s="15" t="s">
        <v>2364</v>
      </c>
      <c r="Y10">
        <v>9</v>
      </c>
    </row>
    <row r="11" spans="1:58" x14ac:dyDescent="0.4">
      <c r="A11" s="14" t="s">
        <v>131</v>
      </c>
      <c r="B11">
        <v>5</v>
      </c>
      <c r="C11">
        <v>9</v>
      </c>
      <c r="D11">
        <v>13</v>
      </c>
      <c r="P11">
        <v>9</v>
      </c>
      <c r="Q11">
        <f>COUNTIF($B$1:$H$100,"9")</f>
        <v>23</v>
      </c>
      <c r="S11" s="15" t="str">
        <f>AC1</f>
        <v>_9</v>
      </c>
      <c r="U11" s="15" t="s">
        <v>603</v>
      </c>
      <c r="Y11">
        <v>13</v>
      </c>
    </row>
    <row r="12" spans="1:58" x14ac:dyDescent="0.4">
      <c r="A12" s="14" t="s">
        <v>132</v>
      </c>
      <c r="B12">
        <v>1</v>
      </c>
      <c r="C12">
        <v>13</v>
      </c>
      <c r="P12">
        <v>10</v>
      </c>
      <c r="Q12">
        <f>COUNTIF($B$1:$H$100,"10")</f>
        <v>5</v>
      </c>
      <c r="S12" s="15" t="str">
        <f>AD1</f>
        <v>_1</v>
      </c>
      <c r="U12" s="15" t="s">
        <v>2375</v>
      </c>
      <c r="Y12">
        <v>7</v>
      </c>
      <c r="Z12">
        <v>9</v>
      </c>
      <c r="AA12">
        <v>15</v>
      </c>
    </row>
    <row r="13" spans="1:58" x14ac:dyDescent="0.4">
      <c r="A13" s="14" t="s">
        <v>133</v>
      </c>
      <c r="B13">
        <v>0</v>
      </c>
      <c r="P13">
        <v>11</v>
      </c>
      <c r="Q13">
        <f>COUNTIF($B$1:$H$100,"11")</f>
        <v>8</v>
      </c>
      <c r="S13" s="15" t="str">
        <f>AE1</f>
        <v>_20</v>
      </c>
      <c r="U13" s="15" t="s">
        <v>603</v>
      </c>
      <c r="Y13">
        <v>13</v>
      </c>
    </row>
    <row r="14" spans="1:58" x14ac:dyDescent="0.4">
      <c r="A14" s="14" t="s">
        <v>134</v>
      </c>
      <c r="B14">
        <v>20</v>
      </c>
      <c r="P14">
        <v>12</v>
      </c>
      <c r="Q14">
        <f>COUNTIF($B$1:$H$100,"12")</f>
        <v>1</v>
      </c>
      <c r="S14" s="15" t="str">
        <f>AF1</f>
        <v>_3</v>
      </c>
      <c r="U14" s="15" t="s">
        <v>2364</v>
      </c>
      <c r="Y14">
        <v>9</v>
      </c>
    </row>
    <row r="15" spans="1:58" x14ac:dyDescent="0.4">
      <c r="A15" s="14" t="s">
        <v>135</v>
      </c>
      <c r="B15">
        <v>2</v>
      </c>
      <c r="P15">
        <v>13</v>
      </c>
      <c r="Q15">
        <f>COUNTIF($B$1:$H$100,"13")</f>
        <v>39</v>
      </c>
      <c r="S15" s="15" t="str">
        <f>AG1</f>
        <v>_6_14</v>
      </c>
      <c r="U15" s="15" t="s">
        <v>795</v>
      </c>
      <c r="Y15">
        <v>1</v>
      </c>
    </row>
    <row r="16" spans="1:58" x14ac:dyDescent="0.4">
      <c r="A16" s="14" t="s">
        <v>136</v>
      </c>
      <c r="B16">
        <v>6</v>
      </c>
      <c r="C16">
        <v>10</v>
      </c>
      <c r="P16">
        <v>14</v>
      </c>
      <c r="Q16">
        <f>COUNTIF($B$1:$H$100,"14")</f>
        <v>13</v>
      </c>
      <c r="S16" s="15" t="str">
        <f>AH1</f>
        <v>_13_19</v>
      </c>
      <c r="U16" s="15" t="s">
        <v>606</v>
      </c>
      <c r="Y16">
        <v>20</v>
      </c>
    </row>
    <row r="17" spans="1:26" x14ac:dyDescent="0.4">
      <c r="A17" s="14" t="s">
        <v>137</v>
      </c>
      <c r="B17">
        <v>9</v>
      </c>
      <c r="C17">
        <v>13</v>
      </c>
      <c r="P17">
        <v>15</v>
      </c>
      <c r="Q17">
        <f>COUNTIF($B$1:$H$100,"15")</f>
        <v>9</v>
      </c>
      <c r="S17" s="15" t="str">
        <f>AI1</f>
        <v>_20</v>
      </c>
      <c r="U17" s="15" t="s">
        <v>791</v>
      </c>
      <c r="Y17">
        <v>3</v>
      </c>
    </row>
    <row r="18" spans="1:26" x14ac:dyDescent="0.4">
      <c r="A18" s="14" t="s">
        <v>138</v>
      </c>
      <c r="B18">
        <v>1</v>
      </c>
      <c r="P18">
        <v>16</v>
      </c>
      <c r="Q18">
        <f>COUNTIF($B$1:$H$100,"16")</f>
        <v>3</v>
      </c>
      <c r="S18" s="15" t="str">
        <f>AJ1</f>
        <v>_5_4</v>
      </c>
      <c r="U18" s="15" t="s">
        <v>2376</v>
      </c>
      <c r="Y18">
        <v>6</v>
      </c>
      <c r="Z18">
        <v>14</v>
      </c>
    </row>
    <row r="19" spans="1:26" x14ac:dyDescent="0.4">
      <c r="A19" s="14" t="s">
        <v>139</v>
      </c>
      <c r="B19">
        <v>8</v>
      </c>
      <c r="C19">
        <v>13</v>
      </c>
      <c r="D19">
        <v>14</v>
      </c>
      <c r="P19">
        <v>17</v>
      </c>
      <c r="Q19">
        <f>COUNTIF($B$1:$H$100,"17")</f>
        <v>0</v>
      </c>
      <c r="S19" s="15" t="str">
        <f>AK1</f>
        <v>_20</v>
      </c>
      <c r="U19" s="15" t="s">
        <v>2377</v>
      </c>
      <c r="Y19">
        <v>13</v>
      </c>
      <c r="Z19">
        <v>19</v>
      </c>
    </row>
    <row r="20" spans="1:26" x14ac:dyDescent="0.4">
      <c r="A20" s="14" t="s">
        <v>140</v>
      </c>
      <c r="B20">
        <v>10</v>
      </c>
      <c r="C20">
        <v>15</v>
      </c>
      <c r="D20">
        <v>16</v>
      </c>
      <c r="P20">
        <v>18</v>
      </c>
      <c r="Q20">
        <f>COUNTIF($B$1:$H$100,"18")</f>
        <v>0</v>
      </c>
      <c r="S20" s="15" t="str">
        <f>AL1</f>
        <v>_1_3</v>
      </c>
      <c r="U20" s="15" t="s">
        <v>606</v>
      </c>
      <c r="Y20">
        <v>20</v>
      </c>
    </row>
    <row r="21" spans="1:26" x14ac:dyDescent="0.4">
      <c r="A21" s="14" t="s">
        <v>1100</v>
      </c>
      <c r="B21">
        <v>3</v>
      </c>
      <c r="C21">
        <v>8</v>
      </c>
      <c r="D21">
        <v>11</v>
      </c>
      <c r="E21">
        <v>14</v>
      </c>
      <c r="F21">
        <v>19</v>
      </c>
      <c r="P21">
        <v>19</v>
      </c>
      <c r="Q21">
        <f>COUNTIF($B$1:$H$100,"19")</f>
        <v>4</v>
      </c>
      <c r="U21" t="s">
        <v>2378</v>
      </c>
      <c r="Y21">
        <v>5</v>
      </c>
      <c r="Z21">
        <v>4</v>
      </c>
    </row>
    <row r="22" spans="1:26" x14ac:dyDescent="0.4">
      <c r="A22" s="14" t="s">
        <v>142</v>
      </c>
      <c r="B22">
        <v>13</v>
      </c>
      <c r="P22">
        <v>20</v>
      </c>
      <c r="Q22">
        <f>COUNTIF($B$1:$H$100,"20")</f>
        <v>17</v>
      </c>
      <c r="U22" t="s">
        <v>606</v>
      </c>
      <c r="Y22">
        <v>20</v>
      </c>
    </row>
    <row r="23" spans="1:26" x14ac:dyDescent="0.4">
      <c r="A23" s="14" t="s">
        <v>143</v>
      </c>
      <c r="B23">
        <v>1</v>
      </c>
      <c r="C23">
        <v>3</v>
      </c>
      <c r="U23" t="s">
        <v>2095</v>
      </c>
      <c r="Y23">
        <v>1</v>
      </c>
      <c r="Z23">
        <v>3</v>
      </c>
    </row>
    <row r="24" spans="1:26" x14ac:dyDescent="0.4">
      <c r="A24" s="14" t="s">
        <v>144</v>
      </c>
      <c r="B24">
        <v>2</v>
      </c>
      <c r="C24">
        <v>6</v>
      </c>
      <c r="D24">
        <v>7</v>
      </c>
      <c r="E24">
        <v>13</v>
      </c>
    </row>
    <row r="25" spans="1:26" x14ac:dyDescent="0.4">
      <c r="A25" s="14" t="s">
        <v>145</v>
      </c>
      <c r="B25">
        <v>9</v>
      </c>
    </row>
    <row r="26" spans="1:26" x14ac:dyDescent="0.4">
      <c r="A26" s="14" t="s">
        <v>146</v>
      </c>
      <c r="B26">
        <v>20</v>
      </c>
    </row>
    <row r="27" spans="1:26" x14ac:dyDescent="0.4">
      <c r="A27" s="14" t="s">
        <v>147</v>
      </c>
      <c r="B27">
        <v>6</v>
      </c>
    </row>
    <row r="28" spans="1:26" x14ac:dyDescent="0.4">
      <c r="A28" s="14" t="s">
        <v>148</v>
      </c>
      <c r="B28">
        <v>3</v>
      </c>
      <c r="C28">
        <v>7</v>
      </c>
      <c r="D28">
        <v>9</v>
      </c>
      <c r="E28">
        <v>11</v>
      </c>
      <c r="F28">
        <v>13</v>
      </c>
      <c r="G28">
        <v>14</v>
      </c>
      <c r="H28">
        <v>15</v>
      </c>
      <c r="I28">
        <v>16</v>
      </c>
    </row>
    <row r="29" spans="1:26" x14ac:dyDescent="0.4">
      <c r="A29" s="14" t="s">
        <v>149</v>
      </c>
      <c r="B29">
        <v>13</v>
      </c>
    </row>
    <row r="30" spans="1:26" x14ac:dyDescent="0.4">
      <c r="A30" s="14" t="s">
        <v>150</v>
      </c>
      <c r="B30">
        <v>20</v>
      </c>
    </row>
    <row r="31" spans="1:26" x14ac:dyDescent="0.4">
      <c r="A31" s="14" t="s">
        <v>151</v>
      </c>
      <c r="B31">
        <v>2</v>
      </c>
      <c r="C31">
        <v>6</v>
      </c>
      <c r="D31">
        <v>9</v>
      </c>
      <c r="E31">
        <v>15</v>
      </c>
    </row>
    <row r="32" spans="1:26" x14ac:dyDescent="0.4">
      <c r="A32" s="14" t="s">
        <v>152</v>
      </c>
      <c r="B32">
        <v>20</v>
      </c>
    </row>
    <row r="33" spans="1:13" x14ac:dyDescent="0.4">
      <c r="A33" s="14" t="s">
        <v>153</v>
      </c>
      <c r="B33">
        <v>6</v>
      </c>
      <c r="C33">
        <v>13</v>
      </c>
    </row>
    <row r="34" spans="1:13" x14ac:dyDescent="0.4">
      <c r="A34" s="14" t="s">
        <v>154</v>
      </c>
      <c r="B34">
        <v>5</v>
      </c>
      <c r="C34">
        <v>9</v>
      </c>
      <c r="D34">
        <v>13</v>
      </c>
    </row>
    <row r="35" spans="1:13" x14ac:dyDescent="0.4">
      <c r="A35" s="14" t="s">
        <v>155</v>
      </c>
      <c r="B35">
        <v>16</v>
      </c>
    </row>
    <row r="36" spans="1:13" x14ac:dyDescent="0.4">
      <c r="A36" s="14" t="s">
        <v>156</v>
      </c>
      <c r="B36">
        <v>9</v>
      </c>
    </row>
    <row r="37" spans="1:13" x14ac:dyDescent="0.4">
      <c r="A37" s="14" t="s">
        <v>157</v>
      </c>
      <c r="B37">
        <v>3</v>
      </c>
      <c r="C37">
        <v>14</v>
      </c>
      <c r="D37">
        <v>19</v>
      </c>
    </row>
    <row r="38" spans="1:13" x14ac:dyDescent="0.4">
      <c r="A38" s="14" t="s">
        <v>158</v>
      </c>
      <c r="B38">
        <v>4</v>
      </c>
    </row>
    <row r="39" spans="1:13" x14ac:dyDescent="0.4">
      <c r="A39" s="14" t="s">
        <v>159</v>
      </c>
      <c r="B39">
        <v>6</v>
      </c>
      <c r="C39">
        <v>9</v>
      </c>
      <c r="D39">
        <v>13</v>
      </c>
    </row>
    <row r="40" spans="1:13" x14ac:dyDescent="0.4">
      <c r="A40" s="14" t="s">
        <v>160</v>
      </c>
      <c r="B40">
        <v>11</v>
      </c>
      <c r="C40">
        <v>13</v>
      </c>
      <c r="D40">
        <v>19</v>
      </c>
    </row>
    <row r="41" spans="1:13" x14ac:dyDescent="0.4">
      <c r="A41" s="14" t="s">
        <v>625</v>
      </c>
      <c r="B41">
        <v>0</v>
      </c>
    </row>
    <row r="42" spans="1:13" x14ac:dyDescent="0.4">
      <c r="A42" s="14" t="s">
        <v>161</v>
      </c>
      <c r="B42">
        <v>1</v>
      </c>
      <c r="C42">
        <v>5</v>
      </c>
      <c r="D42">
        <v>9</v>
      </c>
      <c r="E42">
        <v>13</v>
      </c>
    </row>
    <row r="43" spans="1:13" x14ac:dyDescent="0.4">
      <c r="A43" s="14" t="s">
        <v>162</v>
      </c>
      <c r="B43">
        <v>20</v>
      </c>
    </row>
    <row r="44" spans="1:13" x14ac:dyDescent="0.4">
      <c r="A44" s="14" t="s">
        <v>163</v>
      </c>
      <c r="B44">
        <v>1</v>
      </c>
      <c r="C44">
        <v>2</v>
      </c>
      <c r="D44">
        <v>3</v>
      </c>
      <c r="E44">
        <v>10</v>
      </c>
    </row>
    <row r="45" spans="1:13" x14ac:dyDescent="0.4">
      <c r="A45" s="14" t="s">
        <v>164</v>
      </c>
      <c r="B45">
        <v>1</v>
      </c>
    </row>
    <row r="46" spans="1:13" x14ac:dyDescent="0.4">
      <c r="A46" s="14" t="s">
        <v>165</v>
      </c>
      <c r="B46">
        <v>1</v>
      </c>
      <c r="C46">
        <v>2</v>
      </c>
      <c r="D46">
        <v>3</v>
      </c>
      <c r="E46">
        <v>5</v>
      </c>
      <c r="F46">
        <v>6</v>
      </c>
      <c r="G46">
        <v>7</v>
      </c>
      <c r="H46">
        <v>8</v>
      </c>
      <c r="I46">
        <v>11</v>
      </c>
      <c r="J46">
        <v>13</v>
      </c>
      <c r="K46">
        <v>15</v>
      </c>
      <c r="L46">
        <v>16</v>
      </c>
      <c r="M46">
        <v>18</v>
      </c>
    </row>
    <row r="47" spans="1:13" x14ac:dyDescent="0.4">
      <c r="A47" s="14" t="s">
        <v>166</v>
      </c>
      <c r="B47">
        <v>20</v>
      </c>
    </row>
    <row r="48" spans="1:13" x14ac:dyDescent="0.4">
      <c r="A48" s="14" t="s">
        <v>167</v>
      </c>
      <c r="B48">
        <v>2</v>
      </c>
      <c r="C48">
        <v>7</v>
      </c>
      <c r="D48">
        <v>8</v>
      </c>
      <c r="E48">
        <v>11</v>
      </c>
    </row>
    <row r="49" spans="1:10" x14ac:dyDescent="0.4">
      <c r="A49" s="14" t="s">
        <v>168</v>
      </c>
      <c r="B49">
        <v>1</v>
      </c>
      <c r="C49">
        <v>2</v>
      </c>
      <c r="D49">
        <v>3</v>
      </c>
      <c r="E49">
        <v>13</v>
      </c>
    </row>
    <row r="50" spans="1:10" x14ac:dyDescent="0.4">
      <c r="A50" s="14" t="s">
        <v>169</v>
      </c>
      <c r="B50">
        <v>1</v>
      </c>
      <c r="C50">
        <v>3</v>
      </c>
      <c r="D50">
        <v>5</v>
      </c>
      <c r="E50">
        <v>10</v>
      </c>
    </row>
    <row r="51" spans="1:10" x14ac:dyDescent="0.4">
      <c r="A51" s="14" t="s">
        <v>170</v>
      </c>
      <c r="B51">
        <v>1</v>
      </c>
      <c r="C51">
        <v>5</v>
      </c>
      <c r="D51">
        <v>13</v>
      </c>
    </row>
    <row r="52" spans="1:10" x14ac:dyDescent="0.4">
      <c r="A52" s="14" t="s">
        <v>171</v>
      </c>
      <c r="B52">
        <v>9</v>
      </c>
      <c r="C52">
        <v>13</v>
      </c>
      <c r="D52">
        <v>16</v>
      </c>
    </row>
    <row r="53" spans="1:10" x14ac:dyDescent="0.4">
      <c r="A53" s="14" t="s">
        <v>172</v>
      </c>
      <c r="B53">
        <v>13</v>
      </c>
    </row>
    <row r="54" spans="1:10" x14ac:dyDescent="0.4">
      <c r="A54" s="14" t="s">
        <v>173</v>
      </c>
      <c r="B54">
        <v>1</v>
      </c>
      <c r="C54">
        <v>4</v>
      </c>
      <c r="D54">
        <v>13</v>
      </c>
    </row>
    <row r="55" spans="1:10" x14ac:dyDescent="0.4">
      <c r="A55" s="14" t="s">
        <v>174</v>
      </c>
      <c r="B55">
        <v>13</v>
      </c>
    </row>
    <row r="56" spans="1:10" x14ac:dyDescent="0.4">
      <c r="A56" s="14" t="s">
        <v>175</v>
      </c>
      <c r="B56">
        <v>2</v>
      </c>
      <c r="C56">
        <v>9</v>
      </c>
    </row>
    <row r="57" spans="1:10" x14ac:dyDescent="0.4">
      <c r="A57" s="14" t="s">
        <v>176</v>
      </c>
      <c r="B57">
        <v>5</v>
      </c>
      <c r="C57">
        <v>9</v>
      </c>
      <c r="D57">
        <v>13</v>
      </c>
    </row>
    <row r="58" spans="1:10" x14ac:dyDescent="0.4">
      <c r="A58" s="14" t="s">
        <v>177</v>
      </c>
      <c r="B58">
        <v>3</v>
      </c>
      <c r="C58">
        <v>5</v>
      </c>
      <c r="D58">
        <v>6</v>
      </c>
      <c r="E58">
        <v>9</v>
      </c>
      <c r="F58">
        <v>11</v>
      </c>
      <c r="G58">
        <v>13</v>
      </c>
      <c r="H58">
        <v>14</v>
      </c>
      <c r="I58">
        <v>15</v>
      </c>
      <c r="J58">
        <v>16</v>
      </c>
    </row>
    <row r="59" spans="1:10" x14ac:dyDescent="0.4">
      <c r="A59" s="14" t="s">
        <v>178</v>
      </c>
      <c r="B59">
        <v>7</v>
      </c>
    </row>
    <row r="60" spans="1:10" x14ac:dyDescent="0.4">
      <c r="A60" s="14" t="s">
        <v>179</v>
      </c>
      <c r="B60">
        <v>2</v>
      </c>
      <c r="C60">
        <v>11</v>
      </c>
      <c r="D60">
        <v>13</v>
      </c>
      <c r="E60">
        <v>15</v>
      </c>
    </row>
    <row r="61" spans="1:10" x14ac:dyDescent="0.4">
      <c r="A61" s="14" t="s">
        <v>1700</v>
      </c>
      <c r="B61">
        <v>20</v>
      </c>
    </row>
    <row r="62" spans="1:10" x14ac:dyDescent="0.4">
      <c r="A62" s="14" t="s">
        <v>181</v>
      </c>
      <c r="B62">
        <v>20</v>
      </c>
    </row>
    <row r="63" spans="1:10" x14ac:dyDescent="0.4">
      <c r="A63" s="14" t="s">
        <v>182</v>
      </c>
      <c r="B63">
        <v>2</v>
      </c>
      <c r="C63">
        <v>6</v>
      </c>
      <c r="D63">
        <v>9</v>
      </c>
      <c r="E63">
        <v>13</v>
      </c>
    </row>
    <row r="64" spans="1:10" x14ac:dyDescent="0.4">
      <c r="A64" s="14" t="s">
        <v>183</v>
      </c>
      <c r="B64">
        <v>0</v>
      </c>
    </row>
    <row r="65" spans="1:10" x14ac:dyDescent="0.4">
      <c r="A65" s="14" t="s">
        <v>184</v>
      </c>
      <c r="B65">
        <v>13</v>
      </c>
    </row>
    <row r="66" spans="1:10" x14ac:dyDescent="0.4">
      <c r="A66" s="14" t="s">
        <v>185</v>
      </c>
      <c r="B66">
        <v>7</v>
      </c>
      <c r="C66">
        <v>14</v>
      </c>
      <c r="D66">
        <v>15</v>
      </c>
    </row>
    <row r="67" spans="1:10" x14ac:dyDescent="0.4">
      <c r="A67" s="14" t="s">
        <v>186</v>
      </c>
      <c r="B67">
        <v>20</v>
      </c>
    </row>
    <row r="68" spans="1:10" x14ac:dyDescent="0.4">
      <c r="A68" s="14" t="s">
        <v>187</v>
      </c>
      <c r="B68">
        <v>13</v>
      </c>
    </row>
    <row r="69" spans="1:10" x14ac:dyDescent="0.4">
      <c r="A69" s="14" t="s">
        <v>188</v>
      </c>
      <c r="B69">
        <v>1</v>
      </c>
      <c r="C69">
        <v>2</v>
      </c>
      <c r="D69">
        <v>3</v>
      </c>
      <c r="E69">
        <v>6</v>
      </c>
      <c r="F69">
        <v>7</v>
      </c>
      <c r="G69">
        <v>9</v>
      </c>
      <c r="H69">
        <v>13</v>
      </c>
      <c r="I69">
        <v>15</v>
      </c>
      <c r="J69">
        <v>16</v>
      </c>
    </row>
    <row r="70" spans="1:10" x14ac:dyDescent="0.4">
      <c r="A70" s="14" t="s">
        <v>189</v>
      </c>
      <c r="B70">
        <v>20</v>
      </c>
    </row>
    <row r="71" spans="1:10" x14ac:dyDescent="0.4">
      <c r="A71" s="14" t="s">
        <v>190</v>
      </c>
      <c r="B71">
        <v>7</v>
      </c>
      <c r="C71">
        <v>13</v>
      </c>
    </row>
    <row r="72" spans="1:10" x14ac:dyDescent="0.4">
      <c r="A72" s="14" t="s">
        <v>191</v>
      </c>
      <c r="B72">
        <v>13</v>
      </c>
    </row>
    <row r="73" spans="1:10" x14ac:dyDescent="0.4">
      <c r="A73" s="14" t="s">
        <v>192</v>
      </c>
      <c r="B73">
        <v>3</v>
      </c>
    </row>
    <row r="74" spans="1:10" x14ac:dyDescent="0.4">
      <c r="A74" s="14" t="s">
        <v>193</v>
      </c>
      <c r="B74">
        <v>2</v>
      </c>
      <c r="C74">
        <v>3</v>
      </c>
      <c r="D74">
        <v>9</v>
      </c>
      <c r="E74">
        <v>13</v>
      </c>
    </row>
    <row r="75" spans="1:10" x14ac:dyDescent="0.4">
      <c r="A75" s="14" t="s">
        <v>194</v>
      </c>
      <c r="B75">
        <v>0</v>
      </c>
    </row>
    <row r="76" spans="1:10" x14ac:dyDescent="0.4">
      <c r="A76" s="14" t="s">
        <v>195</v>
      </c>
      <c r="B76">
        <v>1</v>
      </c>
      <c r="C76">
        <v>13</v>
      </c>
    </row>
    <row r="77" spans="1:10" x14ac:dyDescent="0.4">
      <c r="A77" s="14" t="s">
        <v>196</v>
      </c>
      <c r="B77">
        <v>1</v>
      </c>
    </row>
    <row r="78" spans="1:10" x14ac:dyDescent="0.4">
      <c r="A78" s="14" t="s">
        <v>197</v>
      </c>
      <c r="B78">
        <v>20</v>
      </c>
    </row>
    <row r="79" spans="1:10" x14ac:dyDescent="0.4">
      <c r="A79" s="14" t="s">
        <v>198</v>
      </c>
      <c r="B79">
        <v>1</v>
      </c>
      <c r="C79">
        <v>13</v>
      </c>
    </row>
    <row r="80" spans="1:10" x14ac:dyDescent="0.4">
      <c r="A80" s="14" t="s">
        <v>199</v>
      </c>
      <c r="B80">
        <v>9</v>
      </c>
      <c r="C80">
        <v>13</v>
      </c>
    </row>
    <row r="81" spans="1:5" x14ac:dyDescent="0.4">
      <c r="A81" s="14" t="s">
        <v>2091</v>
      </c>
      <c r="B81">
        <v>6</v>
      </c>
      <c r="C81">
        <v>13</v>
      </c>
    </row>
    <row r="82" spans="1:5" x14ac:dyDescent="0.4">
      <c r="A82" s="14" t="s">
        <v>200</v>
      </c>
      <c r="B82">
        <v>20</v>
      </c>
    </row>
    <row r="83" spans="1:5" x14ac:dyDescent="0.4">
      <c r="A83" s="14" t="s">
        <v>201</v>
      </c>
      <c r="B83">
        <v>6</v>
      </c>
      <c r="C83">
        <v>9</v>
      </c>
    </row>
    <row r="84" spans="1:5" x14ac:dyDescent="0.4">
      <c r="A84" s="14" t="s">
        <v>202</v>
      </c>
      <c r="B84">
        <v>8</v>
      </c>
      <c r="C84">
        <v>14</v>
      </c>
    </row>
    <row r="85" spans="1:5" x14ac:dyDescent="0.4">
      <c r="A85" s="14" t="s">
        <v>203</v>
      </c>
      <c r="B85">
        <v>3</v>
      </c>
      <c r="C85">
        <v>7</v>
      </c>
      <c r="D85">
        <v>9</v>
      </c>
      <c r="E85">
        <v>12</v>
      </c>
    </row>
    <row r="86" spans="1:5" x14ac:dyDescent="0.4">
      <c r="A86" s="14" t="s">
        <v>204</v>
      </c>
      <c r="B86">
        <v>11</v>
      </c>
      <c r="C86">
        <v>14</v>
      </c>
    </row>
    <row r="87" spans="1:5" x14ac:dyDescent="0.4">
      <c r="A87" s="14" t="s">
        <v>205</v>
      </c>
      <c r="B87">
        <v>9</v>
      </c>
    </row>
    <row r="88" spans="1:5" x14ac:dyDescent="0.4">
      <c r="A88" s="14" t="s">
        <v>206</v>
      </c>
      <c r="B88">
        <v>13</v>
      </c>
    </row>
    <row r="89" spans="1:5" x14ac:dyDescent="0.4">
      <c r="A89" s="14" t="s">
        <v>207</v>
      </c>
      <c r="B89">
        <v>7</v>
      </c>
      <c r="C89">
        <v>9</v>
      </c>
      <c r="D89">
        <v>15</v>
      </c>
    </row>
    <row r="90" spans="1:5" x14ac:dyDescent="0.4">
      <c r="A90" s="14" t="s">
        <v>208</v>
      </c>
      <c r="B90">
        <v>13</v>
      </c>
    </row>
    <row r="91" spans="1:5" x14ac:dyDescent="0.4">
      <c r="A91" s="14" t="s">
        <v>209</v>
      </c>
      <c r="B91">
        <v>9</v>
      </c>
    </row>
    <row r="92" spans="1:5" x14ac:dyDescent="0.4">
      <c r="A92" s="14" t="s">
        <v>210</v>
      </c>
      <c r="B92">
        <v>1</v>
      </c>
    </row>
    <row r="93" spans="1:5" x14ac:dyDescent="0.4">
      <c r="A93" s="14" t="s">
        <v>211</v>
      </c>
      <c r="B93">
        <v>20</v>
      </c>
    </row>
    <row r="94" spans="1:5" x14ac:dyDescent="0.4">
      <c r="A94" s="14" t="s">
        <v>212</v>
      </c>
      <c r="B94">
        <v>3</v>
      </c>
    </row>
    <row r="95" spans="1:5" x14ac:dyDescent="0.4">
      <c r="A95" s="14" t="s">
        <v>213</v>
      </c>
      <c r="B95">
        <v>6</v>
      </c>
      <c r="C95">
        <v>14</v>
      </c>
    </row>
    <row r="96" spans="1:5" x14ac:dyDescent="0.4">
      <c r="A96" s="14" t="s">
        <v>214</v>
      </c>
      <c r="B96">
        <v>13</v>
      </c>
      <c r="C96">
        <v>19</v>
      </c>
    </row>
    <row r="97" spans="1:3" x14ac:dyDescent="0.4">
      <c r="A97" s="14" t="s">
        <v>215</v>
      </c>
      <c r="B97">
        <v>20</v>
      </c>
    </row>
    <row r="98" spans="1:3" x14ac:dyDescent="0.4">
      <c r="A98" s="14" t="s">
        <v>216</v>
      </c>
      <c r="B98">
        <v>5</v>
      </c>
      <c r="C98">
        <v>4</v>
      </c>
    </row>
    <row r="99" spans="1:3" x14ac:dyDescent="0.4">
      <c r="A99" s="14" t="s">
        <v>217</v>
      </c>
      <c r="B99">
        <v>20</v>
      </c>
    </row>
    <row r="100" spans="1:3" x14ac:dyDescent="0.4">
      <c r="A100" s="14" t="s">
        <v>218</v>
      </c>
      <c r="B100">
        <v>1</v>
      </c>
      <c r="C100">
        <v>3</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00"/>
  <sheetViews>
    <sheetView workbookViewId="0">
      <selection activeCell="J7" sqref="J7"/>
    </sheetView>
  </sheetViews>
  <sheetFormatPr defaultRowHeight="18.75" x14ac:dyDescent="0.4"/>
  <cols>
    <col min="1" max="1" width="18.375" customWidth="1"/>
  </cols>
  <sheetData>
    <row r="1" spans="1:31" x14ac:dyDescent="0.4">
      <c r="A1" s="14" t="s">
        <v>121</v>
      </c>
      <c r="B1">
        <v>2</v>
      </c>
      <c r="L1" s="9" t="s">
        <v>795</v>
      </c>
      <c r="M1" s="3" t="s">
        <v>2092</v>
      </c>
      <c r="N1" s="3" t="s">
        <v>790</v>
      </c>
      <c r="O1" s="3" t="s">
        <v>2092</v>
      </c>
      <c r="P1" s="3" t="s">
        <v>792</v>
      </c>
      <c r="Q1" s="3" t="s">
        <v>626</v>
      </c>
      <c r="R1" s="3" t="s">
        <v>790</v>
      </c>
      <c r="S1" s="3" t="s">
        <v>792</v>
      </c>
      <c r="T1" s="3" t="s">
        <v>601</v>
      </c>
      <c r="U1" s="3" t="s">
        <v>795</v>
      </c>
      <c r="V1" s="3" t="s">
        <v>792</v>
      </c>
      <c r="W1" s="3" t="s">
        <v>2098</v>
      </c>
      <c r="X1" s="3" t="s">
        <v>790</v>
      </c>
      <c r="Y1" s="3" t="s">
        <v>795</v>
      </c>
      <c r="Z1" s="3" t="s">
        <v>792</v>
      </c>
      <c r="AA1" s="3" t="s">
        <v>626</v>
      </c>
      <c r="AB1" s="3" t="s">
        <v>2092</v>
      </c>
      <c r="AC1" s="3" t="s">
        <v>792</v>
      </c>
      <c r="AD1" s="3" t="s">
        <v>791</v>
      </c>
      <c r="AE1" s="3" t="s">
        <v>2344</v>
      </c>
    </row>
    <row r="2" spans="1:31" x14ac:dyDescent="0.4">
      <c r="A2" s="14" t="s">
        <v>122</v>
      </c>
      <c r="B2">
        <v>2</v>
      </c>
      <c r="I2">
        <v>0</v>
      </c>
      <c r="J2">
        <f>COUNTIF($B$1:$H$100,"0")</f>
        <v>9</v>
      </c>
      <c r="L2" s="15" t="str">
        <f>M1</f>
        <v>_0</v>
      </c>
    </row>
    <row r="3" spans="1:31" x14ac:dyDescent="0.4">
      <c r="A3" s="14" t="s">
        <v>123</v>
      </c>
      <c r="B3">
        <v>1</v>
      </c>
      <c r="I3">
        <v>1</v>
      </c>
      <c r="J3">
        <f>COUNTIF($B$1:$H$100,"1")</f>
        <v>41</v>
      </c>
      <c r="L3" s="15" t="str">
        <f>N1</f>
        <v>_5</v>
      </c>
    </row>
    <row r="4" spans="1:31" x14ac:dyDescent="0.4">
      <c r="A4" s="14" t="s">
        <v>124</v>
      </c>
      <c r="B4">
        <v>1</v>
      </c>
      <c r="I4">
        <v>2</v>
      </c>
      <c r="J4">
        <f>COUNTIF($B$1:$H$100,"2")</f>
        <v>38</v>
      </c>
      <c r="L4" s="15" t="str">
        <f>O1</f>
        <v>_0</v>
      </c>
      <c r="N4" s="3" t="s">
        <v>795</v>
      </c>
      <c r="S4">
        <v>1</v>
      </c>
    </row>
    <row r="5" spans="1:31" x14ac:dyDescent="0.4">
      <c r="A5" s="14" t="s">
        <v>125</v>
      </c>
      <c r="B5">
        <v>1</v>
      </c>
      <c r="I5">
        <v>3</v>
      </c>
      <c r="J5">
        <f>COUNTIF($B$1:$H$100,"3")</f>
        <v>19</v>
      </c>
      <c r="L5" s="15" t="str">
        <f>P1</f>
        <v>_2</v>
      </c>
      <c r="N5" s="15" t="s">
        <v>2092</v>
      </c>
      <c r="S5">
        <v>0</v>
      </c>
    </row>
    <row r="6" spans="1:31" x14ac:dyDescent="0.4">
      <c r="A6" s="14" t="s">
        <v>126</v>
      </c>
      <c r="B6">
        <v>2</v>
      </c>
      <c r="I6">
        <v>4</v>
      </c>
      <c r="J6">
        <f>COUNTIF($B$1:$H$100,"4")</f>
        <v>14</v>
      </c>
      <c r="L6" s="15" t="str">
        <f>Q1</f>
        <v>_2_4</v>
      </c>
      <c r="N6" s="15" t="s">
        <v>790</v>
      </c>
      <c r="S6">
        <v>5</v>
      </c>
    </row>
    <row r="7" spans="1:31" x14ac:dyDescent="0.4">
      <c r="A7" s="14" t="s">
        <v>127</v>
      </c>
      <c r="B7">
        <v>5</v>
      </c>
      <c r="I7">
        <v>5</v>
      </c>
      <c r="J7">
        <f>COUNTIF($B$1:$H$100,"5")</f>
        <v>11</v>
      </c>
      <c r="L7" s="15" t="str">
        <f>R1</f>
        <v>_5</v>
      </c>
      <c r="N7" s="15" t="s">
        <v>2092</v>
      </c>
      <c r="S7">
        <v>0</v>
      </c>
    </row>
    <row r="8" spans="1:31" x14ac:dyDescent="0.4">
      <c r="A8" s="14" t="s">
        <v>128</v>
      </c>
      <c r="B8">
        <v>4</v>
      </c>
      <c r="L8" s="15" t="str">
        <f>S1</f>
        <v>_2</v>
      </c>
      <c r="N8" s="15" t="s">
        <v>792</v>
      </c>
      <c r="S8">
        <v>2</v>
      </c>
    </row>
    <row r="9" spans="1:31" x14ac:dyDescent="0.4">
      <c r="A9" s="14" t="s">
        <v>129</v>
      </c>
      <c r="B9">
        <v>1</v>
      </c>
      <c r="C9">
        <v>2</v>
      </c>
      <c r="L9" s="15" t="str">
        <f>T1</f>
        <v>_4</v>
      </c>
      <c r="N9" s="15" t="s">
        <v>626</v>
      </c>
      <c r="S9">
        <v>2</v>
      </c>
      <c r="T9">
        <v>4</v>
      </c>
    </row>
    <row r="10" spans="1:31" x14ac:dyDescent="0.4">
      <c r="A10" s="14" t="s">
        <v>130</v>
      </c>
      <c r="B10">
        <v>1</v>
      </c>
      <c r="C10">
        <v>2</v>
      </c>
      <c r="L10" s="15" t="str">
        <f>U1</f>
        <v>_1</v>
      </c>
      <c r="N10" s="15" t="s">
        <v>790</v>
      </c>
      <c r="S10">
        <v>5</v>
      </c>
    </row>
    <row r="11" spans="1:31" x14ac:dyDescent="0.4">
      <c r="A11" s="14" t="s">
        <v>131</v>
      </c>
      <c r="B11">
        <v>1</v>
      </c>
      <c r="L11" s="15" t="str">
        <f>V1</f>
        <v>_2</v>
      </c>
      <c r="N11" s="15" t="s">
        <v>792</v>
      </c>
      <c r="S11">
        <v>2</v>
      </c>
    </row>
    <row r="12" spans="1:31" x14ac:dyDescent="0.4">
      <c r="A12" s="14" t="s">
        <v>132</v>
      </c>
      <c r="B12">
        <v>1</v>
      </c>
      <c r="L12" s="15" t="str">
        <f>W1</f>
        <v>_1_3_4</v>
      </c>
      <c r="N12" s="15" t="s">
        <v>601</v>
      </c>
      <c r="S12">
        <v>4</v>
      </c>
    </row>
    <row r="13" spans="1:31" x14ac:dyDescent="0.4">
      <c r="A13" s="14" t="s">
        <v>133</v>
      </c>
      <c r="B13">
        <v>1</v>
      </c>
      <c r="C13">
        <v>3</v>
      </c>
      <c r="L13" s="15" t="str">
        <f>X1</f>
        <v>_5</v>
      </c>
      <c r="N13" s="15" t="s">
        <v>795</v>
      </c>
      <c r="S13">
        <v>1</v>
      </c>
    </row>
    <row r="14" spans="1:31" x14ac:dyDescent="0.4">
      <c r="A14" s="14" t="s">
        <v>134</v>
      </c>
      <c r="B14">
        <v>0</v>
      </c>
      <c r="L14" s="15" t="str">
        <f>Y1</f>
        <v>_1</v>
      </c>
      <c r="N14" s="15" t="s">
        <v>792</v>
      </c>
      <c r="S14">
        <v>2</v>
      </c>
    </row>
    <row r="15" spans="1:31" x14ac:dyDescent="0.4">
      <c r="A15" s="14" t="s">
        <v>135</v>
      </c>
      <c r="B15">
        <v>5</v>
      </c>
      <c r="L15" s="15" t="str">
        <f>Z1</f>
        <v>_2</v>
      </c>
      <c r="N15" s="15" t="s">
        <v>2098</v>
      </c>
      <c r="S15">
        <v>1</v>
      </c>
      <c r="T15">
        <v>3</v>
      </c>
      <c r="U15">
        <v>4</v>
      </c>
    </row>
    <row r="16" spans="1:31" x14ac:dyDescent="0.4">
      <c r="A16" s="14" t="s">
        <v>136</v>
      </c>
      <c r="B16">
        <v>4</v>
      </c>
      <c r="L16" s="15" t="str">
        <f>AA1</f>
        <v>_2_4</v>
      </c>
      <c r="N16" s="15" t="s">
        <v>790</v>
      </c>
      <c r="S16">
        <v>5</v>
      </c>
    </row>
    <row r="17" spans="1:20" x14ac:dyDescent="0.4">
      <c r="A17" s="14" t="s">
        <v>137</v>
      </c>
      <c r="B17">
        <v>1</v>
      </c>
      <c r="C17">
        <v>3</v>
      </c>
      <c r="L17" s="15" t="str">
        <f>AB1</f>
        <v>_0</v>
      </c>
      <c r="N17" s="15" t="s">
        <v>795</v>
      </c>
      <c r="S17">
        <v>1</v>
      </c>
    </row>
    <row r="18" spans="1:20" x14ac:dyDescent="0.4">
      <c r="A18" s="14" t="s">
        <v>138</v>
      </c>
      <c r="B18">
        <v>5</v>
      </c>
      <c r="L18" s="15" t="str">
        <f>AC1</f>
        <v>_2</v>
      </c>
      <c r="N18" s="15" t="s">
        <v>792</v>
      </c>
      <c r="S18">
        <v>2</v>
      </c>
    </row>
    <row r="19" spans="1:20" x14ac:dyDescent="0.4">
      <c r="A19" s="14" t="s">
        <v>139</v>
      </c>
      <c r="B19">
        <v>2</v>
      </c>
      <c r="L19" s="15" t="str">
        <f>AD1</f>
        <v>_3</v>
      </c>
      <c r="N19" s="15" t="s">
        <v>626</v>
      </c>
      <c r="S19">
        <v>2</v>
      </c>
      <c r="T19">
        <v>4</v>
      </c>
    </row>
    <row r="20" spans="1:20" x14ac:dyDescent="0.4">
      <c r="A20" s="14" t="s">
        <v>140</v>
      </c>
      <c r="B20">
        <v>1</v>
      </c>
      <c r="L20" s="15" t="str">
        <f>AE1</f>
        <v>_3_4</v>
      </c>
      <c r="N20" s="15" t="s">
        <v>2092</v>
      </c>
      <c r="S20">
        <v>0</v>
      </c>
    </row>
    <row r="21" spans="1:20" x14ac:dyDescent="0.4">
      <c r="A21" s="14" t="s">
        <v>1100</v>
      </c>
      <c r="B21">
        <v>2</v>
      </c>
      <c r="C21">
        <v>4</v>
      </c>
      <c r="D21">
        <v>5</v>
      </c>
      <c r="N21" t="s">
        <v>792</v>
      </c>
      <c r="S21">
        <v>2</v>
      </c>
    </row>
    <row r="22" spans="1:20" x14ac:dyDescent="0.4">
      <c r="A22" s="14" t="s">
        <v>142</v>
      </c>
      <c r="B22">
        <v>3</v>
      </c>
      <c r="N22" t="s">
        <v>791</v>
      </c>
      <c r="S22">
        <v>3</v>
      </c>
    </row>
    <row r="23" spans="1:20" x14ac:dyDescent="0.4">
      <c r="A23" s="14" t="s">
        <v>143</v>
      </c>
      <c r="B23">
        <v>2</v>
      </c>
      <c r="N23" t="s">
        <v>2344</v>
      </c>
      <c r="S23">
        <v>3</v>
      </c>
      <c r="T23">
        <v>4</v>
      </c>
    </row>
    <row r="24" spans="1:20" x14ac:dyDescent="0.4">
      <c r="A24" s="14" t="s">
        <v>144</v>
      </c>
      <c r="B24">
        <v>1</v>
      </c>
    </row>
    <row r="25" spans="1:20" x14ac:dyDescent="0.4">
      <c r="A25" s="14" t="s">
        <v>145</v>
      </c>
      <c r="B25">
        <v>1</v>
      </c>
    </row>
    <row r="26" spans="1:20" x14ac:dyDescent="0.4">
      <c r="A26" s="14" t="s">
        <v>146</v>
      </c>
      <c r="B26">
        <v>3</v>
      </c>
    </row>
    <row r="27" spans="1:20" x14ac:dyDescent="0.4">
      <c r="A27" s="14" t="s">
        <v>147</v>
      </c>
      <c r="B27">
        <v>0</v>
      </c>
    </row>
    <row r="28" spans="1:20" x14ac:dyDescent="0.4">
      <c r="A28" s="14" t="s">
        <v>148</v>
      </c>
      <c r="B28">
        <v>1</v>
      </c>
      <c r="C28">
        <v>2</v>
      </c>
    </row>
    <row r="29" spans="1:20" x14ac:dyDescent="0.4">
      <c r="A29" s="14" t="s">
        <v>149</v>
      </c>
      <c r="B29">
        <v>2</v>
      </c>
    </row>
    <row r="30" spans="1:20" x14ac:dyDescent="0.4">
      <c r="A30" s="14" t="s">
        <v>150</v>
      </c>
      <c r="B30">
        <v>1</v>
      </c>
      <c r="C30">
        <v>2</v>
      </c>
    </row>
    <row r="31" spans="1:20" x14ac:dyDescent="0.4">
      <c r="A31" s="14" t="s">
        <v>151</v>
      </c>
      <c r="B31">
        <v>1</v>
      </c>
      <c r="C31">
        <v>2</v>
      </c>
      <c r="D31">
        <v>3</v>
      </c>
    </row>
    <row r="32" spans="1:20" x14ac:dyDescent="0.4">
      <c r="A32" s="14" t="s">
        <v>152</v>
      </c>
      <c r="B32">
        <v>2</v>
      </c>
    </row>
    <row r="33" spans="1:5" x14ac:dyDescent="0.4">
      <c r="A33" s="14" t="s">
        <v>153</v>
      </c>
      <c r="B33">
        <v>2</v>
      </c>
    </row>
    <row r="34" spans="1:5" x14ac:dyDescent="0.4">
      <c r="A34" s="14" t="s">
        <v>154</v>
      </c>
      <c r="B34">
        <v>1</v>
      </c>
    </row>
    <row r="35" spans="1:5" x14ac:dyDescent="0.4">
      <c r="A35" s="14" t="s">
        <v>155</v>
      </c>
      <c r="B35">
        <v>1</v>
      </c>
    </row>
    <row r="36" spans="1:5" x14ac:dyDescent="0.4">
      <c r="A36" s="14" t="s">
        <v>156</v>
      </c>
      <c r="B36">
        <v>1</v>
      </c>
      <c r="C36">
        <v>3</v>
      </c>
    </row>
    <row r="37" spans="1:5" x14ac:dyDescent="0.4">
      <c r="A37" s="14" t="s">
        <v>157</v>
      </c>
      <c r="B37">
        <v>5</v>
      </c>
    </row>
    <row r="38" spans="1:5" x14ac:dyDescent="0.4">
      <c r="A38" s="14" t="s">
        <v>158</v>
      </c>
      <c r="B38">
        <v>1</v>
      </c>
    </row>
    <row r="39" spans="1:5" x14ac:dyDescent="0.4">
      <c r="A39" s="14" t="s">
        <v>159</v>
      </c>
      <c r="B39">
        <v>1</v>
      </c>
      <c r="C39">
        <v>2</v>
      </c>
      <c r="D39">
        <v>3</v>
      </c>
      <c r="E39">
        <v>4</v>
      </c>
    </row>
    <row r="40" spans="1:5" x14ac:dyDescent="0.4">
      <c r="A40" s="14" t="s">
        <v>160</v>
      </c>
      <c r="B40">
        <v>2</v>
      </c>
    </row>
    <row r="41" spans="1:5" x14ac:dyDescent="0.4">
      <c r="A41" s="14" t="s">
        <v>625</v>
      </c>
      <c r="B41">
        <v>1</v>
      </c>
    </row>
    <row r="42" spans="1:5" x14ac:dyDescent="0.4">
      <c r="A42" s="14" t="s">
        <v>161</v>
      </c>
      <c r="B42">
        <v>3</v>
      </c>
    </row>
    <row r="43" spans="1:5" x14ac:dyDescent="0.4">
      <c r="A43" s="14" t="s">
        <v>162</v>
      </c>
      <c r="B43">
        <v>0</v>
      </c>
    </row>
    <row r="44" spans="1:5" x14ac:dyDescent="0.4">
      <c r="A44" s="14" t="s">
        <v>163</v>
      </c>
      <c r="B44">
        <v>1</v>
      </c>
    </row>
    <row r="45" spans="1:5" x14ac:dyDescent="0.4">
      <c r="A45" s="14" t="s">
        <v>164</v>
      </c>
      <c r="B45">
        <v>2</v>
      </c>
    </row>
    <row r="46" spans="1:5" x14ac:dyDescent="0.4">
      <c r="A46" s="14" t="s">
        <v>165</v>
      </c>
      <c r="B46">
        <v>2</v>
      </c>
      <c r="C46">
        <v>3</v>
      </c>
    </row>
    <row r="47" spans="1:5" x14ac:dyDescent="0.4">
      <c r="A47" s="14" t="s">
        <v>166</v>
      </c>
      <c r="B47">
        <v>1</v>
      </c>
      <c r="C47">
        <v>3</v>
      </c>
    </row>
    <row r="48" spans="1:5" x14ac:dyDescent="0.4">
      <c r="A48" s="14" t="s">
        <v>167</v>
      </c>
      <c r="B48">
        <v>1</v>
      </c>
      <c r="C48">
        <v>2</v>
      </c>
    </row>
    <row r="49" spans="1:4" x14ac:dyDescent="0.4">
      <c r="A49" s="14" t="s">
        <v>168</v>
      </c>
      <c r="B49">
        <v>2</v>
      </c>
      <c r="C49">
        <v>5</v>
      </c>
    </row>
    <row r="50" spans="1:4" x14ac:dyDescent="0.4">
      <c r="A50" s="14" t="s">
        <v>169</v>
      </c>
      <c r="B50">
        <v>5</v>
      </c>
    </row>
    <row r="51" spans="1:4" x14ac:dyDescent="0.4">
      <c r="A51" s="14" t="s">
        <v>170</v>
      </c>
      <c r="B51">
        <v>2</v>
      </c>
      <c r="C51">
        <v>3</v>
      </c>
    </row>
    <row r="52" spans="1:4" x14ac:dyDescent="0.4">
      <c r="A52" s="14" t="s">
        <v>171</v>
      </c>
      <c r="B52">
        <v>3</v>
      </c>
    </row>
    <row r="53" spans="1:4" x14ac:dyDescent="0.4">
      <c r="A53" s="14" t="s">
        <v>172</v>
      </c>
      <c r="B53">
        <v>2</v>
      </c>
    </row>
    <row r="54" spans="1:4" x14ac:dyDescent="0.4">
      <c r="A54" s="14" t="s">
        <v>173</v>
      </c>
      <c r="B54">
        <v>1</v>
      </c>
    </row>
    <row r="55" spans="1:4" x14ac:dyDescent="0.4">
      <c r="A55" s="14" t="s">
        <v>174</v>
      </c>
      <c r="B55">
        <v>2</v>
      </c>
    </row>
    <row r="56" spans="1:4" x14ac:dyDescent="0.4">
      <c r="A56" s="14" t="s">
        <v>175</v>
      </c>
      <c r="B56">
        <v>1</v>
      </c>
      <c r="C56">
        <v>2</v>
      </c>
    </row>
    <row r="57" spans="1:4" x14ac:dyDescent="0.4">
      <c r="A57" s="14" t="s">
        <v>176</v>
      </c>
      <c r="B57">
        <v>1</v>
      </c>
      <c r="C57">
        <v>3</v>
      </c>
    </row>
    <row r="58" spans="1:4" x14ac:dyDescent="0.4">
      <c r="A58" s="14" t="s">
        <v>177</v>
      </c>
      <c r="B58">
        <v>2</v>
      </c>
      <c r="C58">
        <v>4</v>
      </c>
    </row>
    <row r="59" spans="1:4" x14ac:dyDescent="0.4">
      <c r="A59" s="14" t="s">
        <v>178</v>
      </c>
      <c r="B59">
        <v>1</v>
      </c>
    </row>
    <row r="60" spans="1:4" x14ac:dyDescent="0.4">
      <c r="A60" s="14" t="s">
        <v>179</v>
      </c>
      <c r="B60">
        <v>2</v>
      </c>
      <c r="C60">
        <v>4</v>
      </c>
    </row>
    <row r="61" spans="1:4" x14ac:dyDescent="0.4">
      <c r="A61" s="14" t="s">
        <v>1700</v>
      </c>
      <c r="B61">
        <v>1</v>
      </c>
    </row>
    <row r="62" spans="1:4" x14ac:dyDescent="0.4">
      <c r="A62" s="14" t="s">
        <v>181</v>
      </c>
      <c r="B62">
        <v>1</v>
      </c>
    </row>
    <row r="63" spans="1:4" x14ac:dyDescent="0.4">
      <c r="A63" s="14" t="s">
        <v>182</v>
      </c>
      <c r="B63">
        <v>1</v>
      </c>
      <c r="C63">
        <v>3</v>
      </c>
      <c r="D63">
        <v>4</v>
      </c>
    </row>
    <row r="64" spans="1:4" x14ac:dyDescent="0.4">
      <c r="A64" s="14" t="s">
        <v>183</v>
      </c>
      <c r="B64">
        <v>0</v>
      </c>
    </row>
    <row r="65" spans="1:3" x14ac:dyDescent="0.4">
      <c r="A65" s="14" t="s">
        <v>184</v>
      </c>
      <c r="B65">
        <v>2</v>
      </c>
    </row>
    <row r="66" spans="1:3" x14ac:dyDescent="0.4">
      <c r="A66" s="14" t="s">
        <v>185</v>
      </c>
      <c r="B66">
        <v>4</v>
      </c>
    </row>
    <row r="67" spans="1:3" x14ac:dyDescent="0.4">
      <c r="A67" s="14" t="s">
        <v>186</v>
      </c>
      <c r="B67">
        <v>2</v>
      </c>
    </row>
    <row r="68" spans="1:3" x14ac:dyDescent="0.4">
      <c r="A68" s="14" t="s">
        <v>187</v>
      </c>
      <c r="B68">
        <v>5</v>
      </c>
    </row>
    <row r="69" spans="1:3" x14ac:dyDescent="0.4">
      <c r="A69" s="14" t="s">
        <v>188</v>
      </c>
      <c r="B69">
        <v>0</v>
      </c>
    </row>
    <row r="70" spans="1:3" x14ac:dyDescent="0.4">
      <c r="A70" s="14" t="s">
        <v>189</v>
      </c>
      <c r="B70">
        <v>1</v>
      </c>
      <c r="C70">
        <v>2</v>
      </c>
    </row>
    <row r="71" spans="1:3" x14ac:dyDescent="0.4">
      <c r="A71" s="14" t="s">
        <v>190</v>
      </c>
      <c r="B71">
        <v>2</v>
      </c>
    </row>
    <row r="72" spans="1:3" x14ac:dyDescent="0.4">
      <c r="A72" s="14" t="s">
        <v>191</v>
      </c>
      <c r="B72">
        <v>1</v>
      </c>
    </row>
    <row r="73" spans="1:3" x14ac:dyDescent="0.4">
      <c r="A73" s="14" t="s">
        <v>192</v>
      </c>
      <c r="B73">
        <v>1</v>
      </c>
    </row>
    <row r="74" spans="1:3" x14ac:dyDescent="0.4">
      <c r="A74" s="14" t="s">
        <v>193</v>
      </c>
      <c r="B74">
        <v>3</v>
      </c>
      <c r="C74">
        <v>4</v>
      </c>
    </row>
    <row r="75" spans="1:3" x14ac:dyDescent="0.4">
      <c r="A75" s="14" t="s">
        <v>194</v>
      </c>
      <c r="B75">
        <v>0</v>
      </c>
    </row>
    <row r="76" spans="1:3" x14ac:dyDescent="0.4">
      <c r="A76" s="14" t="s">
        <v>195</v>
      </c>
      <c r="B76">
        <v>1</v>
      </c>
    </row>
    <row r="77" spans="1:3" x14ac:dyDescent="0.4">
      <c r="A77" s="14" t="s">
        <v>196</v>
      </c>
      <c r="B77">
        <v>1</v>
      </c>
    </row>
    <row r="78" spans="1:3" x14ac:dyDescent="0.4">
      <c r="A78" s="14" t="s">
        <v>197</v>
      </c>
      <c r="B78">
        <v>2</v>
      </c>
    </row>
    <row r="79" spans="1:3" x14ac:dyDescent="0.4">
      <c r="A79" s="14" t="s">
        <v>198</v>
      </c>
      <c r="B79">
        <v>3</v>
      </c>
    </row>
    <row r="80" spans="1:3" x14ac:dyDescent="0.4">
      <c r="A80" s="14" t="s">
        <v>199</v>
      </c>
      <c r="B80">
        <v>1</v>
      </c>
    </row>
    <row r="81" spans="1:4" x14ac:dyDescent="0.4">
      <c r="A81" s="14" t="s">
        <v>2091</v>
      </c>
      <c r="B81">
        <v>1</v>
      </c>
    </row>
    <row r="82" spans="1:4" x14ac:dyDescent="0.4">
      <c r="A82" s="14" t="s">
        <v>200</v>
      </c>
      <c r="B82">
        <v>0</v>
      </c>
    </row>
    <row r="83" spans="1:4" x14ac:dyDescent="0.4">
      <c r="A83" s="14" t="s">
        <v>201</v>
      </c>
      <c r="B83">
        <v>5</v>
      </c>
    </row>
    <row r="84" spans="1:4" x14ac:dyDescent="0.4">
      <c r="A84" s="14" t="s">
        <v>202</v>
      </c>
      <c r="B84">
        <v>0</v>
      </c>
    </row>
    <row r="85" spans="1:4" x14ac:dyDescent="0.4">
      <c r="A85" s="14" t="s">
        <v>203</v>
      </c>
      <c r="B85">
        <v>2</v>
      </c>
    </row>
    <row r="86" spans="1:4" x14ac:dyDescent="0.4">
      <c r="A86" s="14" t="s">
        <v>204</v>
      </c>
      <c r="B86">
        <v>2</v>
      </c>
      <c r="C86">
        <v>4</v>
      </c>
    </row>
    <row r="87" spans="1:4" x14ac:dyDescent="0.4">
      <c r="A87" s="14" t="s">
        <v>205</v>
      </c>
      <c r="B87">
        <v>5</v>
      </c>
    </row>
    <row r="88" spans="1:4" x14ac:dyDescent="0.4">
      <c r="A88" s="14" t="s">
        <v>206</v>
      </c>
      <c r="B88">
        <v>2</v>
      </c>
    </row>
    <row r="89" spans="1:4" x14ac:dyDescent="0.4">
      <c r="A89" s="14" t="s">
        <v>207</v>
      </c>
      <c r="B89">
        <v>4</v>
      </c>
    </row>
    <row r="90" spans="1:4" x14ac:dyDescent="0.4">
      <c r="A90" s="14" t="s">
        <v>208</v>
      </c>
      <c r="B90">
        <v>1</v>
      </c>
    </row>
    <row r="91" spans="1:4" x14ac:dyDescent="0.4">
      <c r="A91" s="14" t="s">
        <v>209</v>
      </c>
      <c r="B91">
        <v>2</v>
      </c>
    </row>
    <row r="92" spans="1:4" x14ac:dyDescent="0.4">
      <c r="A92" s="14" t="s">
        <v>210</v>
      </c>
      <c r="B92">
        <v>1</v>
      </c>
      <c r="C92">
        <v>3</v>
      </c>
      <c r="D92">
        <v>4</v>
      </c>
    </row>
    <row r="93" spans="1:4" x14ac:dyDescent="0.4">
      <c r="A93" s="14" t="s">
        <v>211</v>
      </c>
      <c r="B93">
        <v>5</v>
      </c>
    </row>
    <row r="94" spans="1:4" x14ac:dyDescent="0.4">
      <c r="A94" s="14" t="s">
        <v>212</v>
      </c>
      <c r="B94">
        <v>1</v>
      </c>
    </row>
    <row r="95" spans="1:4" x14ac:dyDescent="0.4">
      <c r="A95" s="14" t="s">
        <v>213</v>
      </c>
      <c r="B95">
        <v>2</v>
      </c>
    </row>
    <row r="96" spans="1:4" x14ac:dyDescent="0.4">
      <c r="A96" s="14" t="s">
        <v>214</v>
      </c>
      <c r="B96">
        <v>2</v>
      </c>
      <c r="C96">
        <v>4</v>
      </c>
    </row>
    <row r="97" spans="1:3" x14ac:dyDescent="0.4">
      <c r="A97" s="14" t="s">
        <v>215</v>
      </c>
      <c r="B97">
        <v>0</v>
      </c>
    </row>
    <row r="98" spans="1:3" x14ac:dyDescent="0.4">
      <c r="A98" s="14" t="s">
        <v>216</v>
      </c>
      <c r="B98">
        <v>2</v>
      </c>
    </row>
    <row r="99" spans="1:3" x14ac:dyDescent="0.4">
      <c r="A99" s="14" t="s">
        <v>217</v>
      </c>
      <c r="B99">
        <v>3</v>
      </c>
    </row>
    <row r="100" spans="1:3" x14ac:dyDescent="0.4">
      <c r="A100" s="14" t="s">
        <v>218</v>
      </c>
      <c r="B100">
        <v>3</v>
      </c>
      <c r="C100">
        <v>4</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00"/>
  <sheetViews>
    <sheetView workbookViewId="0">
      <selection activeCell="C104" sqref="C104"/>
    </sheetView>
  </sheetViews>
  <sheetFormatPr defaultRowHeight="18.75" x14ac:dyDescent="0.4"/>
  <cols>
    <col min="1" max="1" width="18.375" customWidth="1"/>
  </cols>
  <sheetData>
    <row r="1" spans="1:31" x14ac:dyDescent="0.4">
      <c r="A1" s="14" t="s">
        <v>121</v>
      </c>
      <c r="B1">
        <v>1</v>
      </c>
      <c r="C1">
        <v>2</v>
      </c>
      <c r="D1">
        <v>4</v>
      </c>
      <c r="L1" s="9" t="s">
        <v>2348</v>
      </c>
      <c r="M1" s="3" t="s">
        <v>795</v>
      </c>
      <c r="N1" s="3" t="s">
        <v>630</v>
      </c>
      <c r="O1" s="3" t="s">
        <v>2092</v>
      </c>
      <c r="P1" s="3" t="s">
        <v>2359</v>
      </c>
      <c r="Q1" s="3" t="s">
        <v>2093</v>
      </c>
      <c r="R1" s="3" t="s">
        <v>795</v>
      </c>
      <c r="S1" s="3" t="s">
        <v>601</v>
      </c>
      <c r="T1" s="3" t="s">
        <v>792</v>
      </c>
      <c r="U1" s="3" t="s">
        <v>601</v>
      </c>
      <c r="V1" s="3" t="s">
        <v>2092</v>
      </c>
      <c r="W1" s="3" t="s">
        <v>2359</v>
      </c>
      <c r="X1" s="3" t="s">
        <v>2355</v>
      </c>
      <c r="Y1" s="3" t="s">
        <v>795</v>
      </c>
      <c r="Z1" s="3" t="s">
        <v>792</v>
      </c>
      <c r="AA1" s="3" t="s">
        <v>601</v>
      </c>
      <c r="AB1" s="3" t="s">
        <v>601</v>
      </c>
      <c r="AC1" s="3" t="s">
        <v>792</v>
      </c>
      <c r="AD1" s="3" t="s">
        <v>2092</v>
      </c>
      <c r="AE1" s="3" t="s">
        <v>2379</v>
      </c>
    </row>
    <row r="2" spans="1:31" x14ac:dyDescent="0.4">
      <c r="A2" s="14" t="s">
        <v>122</v>
      </c>
      <c r="B2">
        <v>1</v>
      </c>
      <c r="I2">
        <v>0</v>
      </c>
      <c r="J2">
        <f>COUNTIF($B$1:$H$100,"0")</f>
        <v>15</v>
      </c>
      <c r="L2" s="15" t="str">
        <f>M1</f>
        <v>_1</v>
      </c>
    </row>
    <row r="3" spans="1:31" x14ac:dyDescent="0.4">
      <c r="A3" s="14" t="s">
        <v>123</v>
      </c>
      <c r="B3">
        <v>1</v>
      </c>
      <c r="C3">
        <v>2</v>
      </c>
      <c r="D3">
        <v>4</v>
      </c>
      <c r="I3">
        <v>1</v>
      </c>
      <c r="J3">
        <f>COUNTIF($B$1:$H$100,"1")</f>
        <v>54</v>
      </c>
      <c r="L3" s="15" t="str">
        <f>N1</f>
        <v>_1_2</v>
      </c>
    </row>
    <row r="4" spans="1:31" x14ac:dyDescent="0.4">
      <c r="A4" s="14" t="s">
        <v>124</v>
      </c>
      <c r="B4">
        <v>2</v>
      </c>
      <c r="C4">
        <v>4</v>
      </c>
      <c r="I4">
        <v>2</v>
      </c>
      <c r="J4">
        <f>COUNTIF($B$1:$H$100,"2")</f>
        <v>29</v>
      </c>
      <c r="L4" s="15" t="str">
        <f>O1</f>
        <v>_0</v>
      </c>
      <c r="N4" s="3" t="s">
        <v>2348</v>
      </c>
      <c r="R4">
        <v>1</v>
      </c>
      <c r="S4">
        <v>4</v>
      </c>
    </row>
    <row r="5" spans="1:31" x14ac:dyDescent="0.4">
      <c r="A5" s="14" t="s">
        <v>125</v>
      </c>
      <c r="B5">
        <v>7</v>
      </c>
      <c r="I5">
        <v>3</v>
      </c>
      <c r="J5">
        <f>COUNTIF($B$1:$H$100,"3")</f>
        <v>5</v>
      </c>
      <c r="L5" s="15" t="str">
        <f>P1</f>
        <v>_1_5</v>
      </c>
      <c r="N5" s="15" t="s">
        <v>795</v>
      </c>
      <c r="R5">
        <v>1</v>
      </c>
    </row>
    <row r="6" spans="1:31" x14ac:dyDescent="0.4">
      <c r="A6" s="14" t="s">
        <v>126</v>
      </c>
      <c r="B6">
        <v>1</v>
      </c>
      <c r="C6">
        <v>2</v>
      </c>
      <c r="D6">
        <v>3</v>
      </c>
      <c r="E6">
        <v>4</v>
      </c>
      <c r="I6">
        <v>4</v>
      </c>
      <c r="J6">
        <f>COUNTIF($B$1:$H$100,"4")</f>
        <v>43</v>
      </c>
      <c r="L6" s="15" t="str">
        <f>Q1</f>
        <v>_1_2_3</v>
      </c>
      <c r="N6" s="15" t="s">
        <v>630</v>
      </c>
      <c r="R6">
        <v>1</v>
      </c>
      <c r="S6">
        <v>2</v>
      </c>
    </row>
    <row r="7" spans="1:31" x14ac:dyDescent="0.4">
      <c r="A7" s="14" t="s">
        <v>127</v>
      </c>
      <c r="B7">
        <v>7</v>
      </c>
      <c r="I7">
        <v>5</v>
      </c>
      <c r="J7">
        <f>COUNTIF($B$1:$H$100,"5")</f>
        <v>12</v>
      </c>
      <c r="L7" s="15" t="str">
        <f>R1</f>
        <v>_1</v>
      </c>
      <c r="N7" s="15" t="s">
        <v>2092</v>
      </c>
      <c r="R7">
        <v>0</v>
      </c>
    </row>
    <row r="8" spans="1:31" x14ac:dyDescent="0.4">
      <c r="A8" s="14" t="s">
        <v>128</v>
      </c>
      <c r="B8">
        <v>6</v>
      </c>
      <c r="I8">
        <v>6</v>
      </c>
      <c r="J8">
        <f>COUNTIF($B$1:$H$100,"6")</f>
        <v>7</v>
      </c>
      <c r="L8" s="15" t="str">
        <f>S1</f>
        <v>_4</v>
      </c>
      <c r="N8" s="15" t="s">
        <v>2359</v>
      </c>
      <c r="R8">
        <v>1</v>
      </c>
      <c r="S8">
        <v>5</v>
      </c>
    </row>
    <row r="9" spans="1:31" x14ac:dyDescent="0.4">
      <c r="A9" s="14" t="s">
        <v>129</v>
      </c>
      <c r="B9">
        <v>1</v>
      </c>
      <c r="C9">
        <v>2</v>
      </c>
      <c r="I9">
        <v>7</v>
      </c>
      <c r="J9">
        <f>COUNTIF($B$1:$H$100,"7")</f>
        <v>4</v>
      </c>
      <c r="L9" s="15" t="str">
        <f>T1</f>
        <v>_2</v>
      </c>
      <c r="N9" s="15" t="s">
        <v>2093</v>
      </c>
      <c r="R9">
        <v>1</v>
      </c>
      <c r="S9">
        <v>2</v>
      </c>
      <c r="T9">
        <v>3</v>
      </c>
    </row>
    <row r="10" spans="1:31" x14ac:dyDescent="0.4">
      <c r="A10" s="14" t="s">
        <v>130</v>
      </c>
      <c r="B10">
        <v>2</v>
      </c>
      <c r="C10">
        <v>3</v>
      </c>
      <c r="L10" s="15" t="str">
        <f>U1</f>
        <v>_4</v>
      </c>
      <c r="N10" s="15" t="s">
        <v>795</v>
      </c>
      <c r="R10">
        <v>1</v>
      </c>
    </row>
    <row r="11" spans="1:31" x14ac:dyDescent="0.4">
      <c r="A11" s="14" t="s">
        <v>131</v>
      </c>
      <c r="B11">
        <v>1</v>
      </c>
      <c r="C11">
        <v>2</v>
      </c>
      <c r="D11">
        <v>4</v>
      </c>
      <c r="L11" s="15" t="str">
        <f>V1</f>
        <v>_0</v>
      </c>
      <c r="N11" s="15" t="s">
        <v>601</v>
      </c>
      <c r="R11">
        <v>4</v>
      </c>
    </row>
    <row r="12" spans="1:31" x14ac:dyDescent="0.4">
      <c r="A12" s="14" t="s">
        <v>132</v>
      </c>
      <c r="B12">
        <v>1</v>
      </c>
      <c r="C12">
        <v>4</v>
      </c>
      <c r="L12" s="15" t="str">
        <f>W1</f>
        <v>_1_5</v>
      </c>
      <c r="N12" s="15" t="s">
        <v>792</v>
      </c>
      <c r="R12">
        <v>2</v>
      </c>
    </row>
    <row r="13" spans="1:31" x14ac:dyDescent="0.4">
      <c r="A13" s="14" t="s">
        <v>133</v>
      </c>
      <c r="B13">
        <v>0</v>
      </c>
      <c r="L13" s="15" t="str">
        <f>X1</f>
        <v>_7</v>
      </c>
      <c r="N13" s="15" t="s">
        <v>601</v>
      </c>
      <c r="R13">
        <v>4</v>
      </c>
    </row>
    <row r="14" spans="1:31" x14ac:dyDescent="0.4">
      <c r="A14" s="14" t="s">
        <v>134</v>
      </c>
      <c r="B14">
        <v>0</v>
      </c>
      <c r="L14" s="15" t="str">
        <f>Y1</f>
        <v>_1</v>
      </c>
      <c r="N14" s="15" t="s">
        <v>2092</v>
      </c>
      <c r="R14">
        <v>0</v>
      </c>
    </row>
    <row r="15" spans="1:31" x14ac:dyDescent="0.4">
      <c r="A15" s="14" t="s">
        <v>135</v>
      </c>
      <c r="B15">
        <v>1</v>
      </c>
      <c r="L15" s="15" t="str">
        <f>Z1</f>
        <v>_2</v>
      </c>
      <c r="N15" s="15" t="s">
        <v>2359</v>
      </c>
      <c r="R15">
        <v>1</v>
      </c>
      <c r="S15">
        <v>5</v>
      </c>
    </row>
    <row r="16" spans="1:31" x14ac:dyDescent="0.4">
      <c r="A16" s="14" t="s">
        <v>136</v>
      </c>
      <c r="B16">
        <v>5</v>
      </c>
      <c r="C16">
        <v>6</v>
      </c>
      <c r="L16" s="15" t="str">
        <f>AA1</f>
        <v>_4</v>
      </c>
      <c r="N16" s="15" t="s">
        <v>2355</v>
      </c>
      <c r="R16">
        <v>7</v>
      </c>
    </row>
    <row r="17" spans="1:20" x14ac:dyDescent="0.4">
      <c r="A17" s="14" t="s">
        <v>137</v>
      </c>
      <c r="B17">
        <v>1</v>
      </c>
      <c r="C17">
        <v>4</v>
      </c>
      <c r="L17" s="15" t="str">
        <f>AB1</f>
        <v>_4</v>
      </c>
      <c r="N17" s="15" t="s">
        <v>795</v>
      </c>
      <c r="R17">
        <v>1</v>
      </c>
    </row>
    <row r="18" spans="1:20" x14ac:dyDescent="0.4">
      <c r="A18" s="14" t="s">
        <v>138</v>
      </c>
      <c r="B18">
        <v>1</v>
      </c>
      <c r="L18" s="15" t="str">
        <f>AC1</f>
        <v>_2</v>
      </c>
      <c r="N18" s="15" t="s">
        <v>792</v>
      </c>
      <c r="R18">
        <v>2</v>
      </c>
    </row>
    <row r="19" spans="1:20" x14ac:dyDescent="0.4">
      <c r="A19" s="14" t="s">
        <v>139</v>
      </c>
      <c r="B19">
        <v>1</v>
      </c>
      <c r="C19">
        <v>2</v>
      </c>
      <c r="L19" s="15" t="str">
        <f>AD1</f>
        <v>_0</v>
      </c>
      <c r="N19" s="15" t="s">
        <v>601</v>
      </c>
      <c r="R19">
        <v>4</v>
      </c>
    </row>
    <row r="20" spans="1:20" x14ac:dyDescent="0.4">
      <c r="A20" s="14" t="s">
        <v>140</v>
      </c>
      <c r="B20">
        <v>2</v>
      </c>
      <c r="L20" s="15" t="str">
        <f>AE1</f>
        <v>_1_4_5</v>
      </c>
      <c r="N20" s="15" t="s">
        <v>601</v>
      </c>
      <c r="R20">
        <v>4</v>
      </c>
    </row>
    <row r="21" spans="1:20" x14ac:dyDescent="0.4">
      <c r="A21" s="14" t="s">
        <v>1100</v>
      </c>
      <c r="B21">
        <v>1</v>
      </c>
      <c r="C21">
        <v>3</v>
      </c>
      <c r="D21">
        <v>7</v>
      </c>
      <c r="N21" t="s">
        <v>792</v>
      </c>
      <c r="R21">
        <v>2</v>
      </c>
    </row>
    <row r="22" spans="1:20" x14ac:dyDescent="0.4">
      <c r="A22" s="14" t="s">
        <v>142</v>
      </c>
      <c r="B22">
        <v>4</v>
      </c>
      <c r="N22" t="s">
        <v>2092</v>
      </c>
      <c r="R22">
        <v>0</v>
      </c>
    </row>
    <row r="23" spans="1:20" x14ac:dyDescent="0.4">
      <c r="A23" s="14" t="s">
        <v>143</v>
      </c>
      <c r="B23">
        <v>1</v>
      </c>
      <c r="C23">
        <v>4</v>
      </c>
      <c r="N23" t="s">
        <v>2379</v>
      </c>
      <c r="R23">
        <v>1</v>
      </c>
      <c r="S23">
        <v>4</v>
      </c>
      <c r="T23">
        <v>5</v>
      </c>
    </row>
    <row r="24" spans="1:20" x14ac:dyDescent="0.4">
      <c r="A24" s="14" t="s">
        <v>144</v>
      </c>
      <c r="B24">
        <v>1</v>
      </c>
      <c r="C24">
        <v>2</v>
      </c>
      <c r="D24">
        <v>4</v>
      </c>
    </row>
    <row r="25" spans="1:20" x14ac:dyDescent="0.4">
      <c r="A25" s="14" t="s">
        <v>145</v>
      </c>
      <c r="B25">
        <v>1</v>
      </c>
      <c r="C25">
        <v>4</v>
      </c>
      <c r="D25">
        <v>5</v>
      </c>
    </row>
    <row r="26" spans="1:20" x14ac:dyDescent="0.4">
      <c r="A26" s="14" t="s">
        <v>146</v>
      </c>
      <c r="B26">
        <v>4</v>
      </c>
    </row>
    <row r="27" spans="1:20" x14ac:dyDescent="0.4">
      <c r="A27" s="14" t="s">
        <v>147</v>
      </c>
      <c r="B27">
        <v>0</v>
      </c>
    </row>
    <row r="28" spans="1:20" x14ac:dyDescent="0.4">
      <c r="A28" s="14" t="s">
        <v>148</v>
      </c>
      <c r="B28">
        <v>1</v>
      </c>
      <c r="C28">
        <v>2</v>
      </c>
      <c r="D28">
        <v>4</v>
      </c>
    </row>
    <row r="29" spans="1:20" x14ac:dyDescent="0.4">
      <c r="A29" s="14" t="s">
        <v>149</v>
      </c>
      <c r="B29">
        <v>4</v>
      </c>
    </row>
    <row r="30" spans="1:20" x14ac:dyDescent="0.4">
      <c r="A30" s="14" t="s">
        <v>150</v>
      </c>
      <c r="B30">
        <v>0</v>
      </c>
    </row>
    <row r="31" spans="1:20" x14ac:dyDescent="0.4">
      <c r="A31" s="14" t="s">
        <v>151</v>
      </c>
      <c r="B31">
        <v>1</v>
      </c>
      <c r="C31">
        <v>2</v>
      </c>
      <c r="D31">
        <v>4</v>
      </c>
    </row>
    <row r="32" spans="1:20" x14ac:dyDescent="0.4">
      <c r="A32" s="14" t="s">
        <v>152</v>
      </c>
      <c r="B32">
        <v>4</v>
      </c>
    </row>
    <row r="33" spans="1:5" x14ac:dyDescent="0.4">
      <c r="A33" s="14" t="s">
        <v>153</v>
      </c>
      <c r="B33">
        <v>2</v>
      </c>
      <c r="C33">
        <v>4</v>
      </c>
    </row>
    <row r="34" spans="1:5" x14ac:dyDescent="0.4">
      <c r="A34" s="14" t="s">
        <v>154</v>
      </c>
      <c r="B34">
        <v>1</v>
      </c>
      <c r="C34">
        <v>4</v>
      </c>
      <c r="D34">
        <v>5</v>
      </c>
    </row>
    <row r="35" spans="1:5" x14ac:dyDescent="0.4">
      <c r="A35" s="14" t="s">
        <v>155</v>
      </c>
      <c r="B35">
        <v>6</v>
      </c>
    </row>
    <row r="36" spans="1:5" x14ac:dyDescent="0.4">
      <c r="A36" s="14" t="s">
        <v>156</v>
      </c>
      <c r="B36">
        <v>1</v>
      </c>
    </row>
    <row r="37" spans="1:5" x14ac:dyDescent="0.4">
      <c r="A37" s="14" t="s">
        <v>157</v>
      </c>
      <c r="B37">
        <v>1</v>
      </c>
    </row>
    <row r="38" spans="1:5" x14ac:dyDescent="0.4">
      <c r="A38" s="14" t="s">
        <v>158</v>
      </c>
      <c r="B38">
        <v>0</v>
      </c>
    </row>
    <row r="39" spans="1:5" x14ac:dyDescent="0.4">
      <c r="A39" s="14" t="s">
        <v>159</v>
      </c>
      <c r="B39">
        <v>2</v>
      </c>
      <c r="C39">
        <v>4</v>
      </c>
    </row>
    <row r="40" spans="1:5" x14ac:dyDescent="0.4">
      <c r="A40" s="14" t="s">
        <v>160</v>
      </c>
      <c r="B40">
        <v>2</v>
      </c>
      <c r="C40">
        <v>4</v>
      </c>
    </row>
    <row r="41" spans="1:5" x14ac:dyDescent="0.4">
      <c r="A41" s="14" t="s">
        <v>625</v>
      </c>
      <c r="B41">
        <v>0</v>
      </c>
    </row>
    <row r="42" spans="1:5" x14ac:dyDescent="0.4">
      <c r="A42" s="14" t="s">
        <v>161</v>
      </c>
      <c r="B42">
        <v>1</v>
      </c>
    </row>
    <row r="43" spans="1:5" x14ac:dyDescent="0.4">
      <c r="A43" s="14" t="s">
        <v>162</v>
      </c>
      <c r="B43">
        <v>0</v>
      </c>
    </row>
    <row r="44" spans="1:5" x14ac:dyDescent="0.4">
      <c r="A44" s="14" t="s">
        <v>163</v>
      </c>
      <c r="B44">
        <v>1</v>
      </c>
      <c r="C44">
        <v>6</v>
      </c>
    </row>
    <row r="45" spans="1:5" x14ac:dyDescent="0.4">
      <c r="A45" s="14" t="s">
        <v>164</v>
      </c>
      <c r="B45">
        <v>1</v>
      </c>
    </row>
    <row r="46" spans="1:5" x14ac:dyDescent="0.4">
      <c r="A46" s="14" t="s">
        <v>165</v>
      </c>
      <c r="B46">
        <v>1</v>
      </c>
      <c r="C46">
        <v>2</v>
      </c>
      <c r="D46">
        <v>4</v>
      </c>
      <c r="E46">
        <v>5</v>
      </c>
    </row>
    <row r="47" spans="1:5" x14ac:dyDescent="0.4">
      <c r="A47" s="14" t="s">
        <v>166</v>
      </c>
      <c r="B47">
        <v>1</v>
      </c>
    </row>
    <row r="48" spans="1:5" x14ac:dyDescent="0.4">
      <c r="A48" s="14" t="s">
        <v>167</v>
      </c>
      <c r="B48">
        <v>1</v>
      </c>
      <c r="C48">
        <v>2</v>
      </c>
      <c r="D48">
        <v>6</v>
      </c>
    </row>
    <row r="49" spans="1:6" x14ac:dyDescent="0.4">
      <c r="A49" s="14" t="s">
        <v>168</v>
      </c>
      <c r="B49">
        <v>1</v>
      </c>
      <c r="C49">
        <v>4</v>
      </c>
    </row>
    <row r="50" spans="1:6" x14ac:dyDescent="0.4">
      <c r="A50" s="14" t="s">
        <v>169</v>
      </c>
      <c r="B50">
        <v>1</v>
      </c>
      <c r="C50">
        <v>2</v>
      </c>
    </row>
    <row r="51" spans="1:6" x14ac:dyDescent="0.4">
      <c r="A51" s="14" t="s">
        <v>170</v>
      </c>
      <c r="B51">
        <v>1</v>
      </c>
    </row>
    <row r="52" spans="1:6" x14ac:dyDescent="0.4">
      <c r="A52" s="14" t="s">
        <v>171</v>
      </c>
      <c r="B52">
        <v>1</v>
      </c>
      <c r="C52">
        <v>4</v>
      </c>
    </row>
    <row r="53" spans="1:6" x14ac:dyDescent="0.4">
      <c r="A53" s="14" t="s">
        <v>172</v>
      </c>
      <c r="B53">
        <v>4</v>
      </c>
    </row>
    <row r="54" spans="1:6" x14ac:dyDescent="0.4">
      <c r="A54" s="14" t="s">
        <v>173</v>
      </c>
      <c r="B54">
        <v>1</v>
      </c>
      <c r="C54">
        <v>4</v>
      </c>
    </row>
    <row r="55" spans="1:6" x14ac:dyDescent="0.4">
      <c r="A55" s="14" t="s">
        <v>174</v>
      </c>
      <c r="B55">
        <v>1</v>
      </c>
      <c r="C55">
        <v>2</v>
      </c>
      <c r="D55">
        <v>4</v>
      </c>
      <c r="E55">
        <v>5</v>
      </c>
      <c r="F55">
        <v>6</v>
      </c>
    </row>
    <row r="56" spans="1:6" x14ac:dyDescent="0.4">
      <c r="A56" s="14" t="s">
        <v>175</v>
      </c>
      <c r="B56">
        <v>1</v>
      </c>
    </row>
    <row r="57" spans="1:6" x14ac:dyDescent="0.4">
      <c r="A57" s="14" t="s">
        <v>176</v>
      </c>
      <c r="B57">
        <v>1</v>
      </c>
      <c r="C57">
        <v>4</v>
      </c>
    </row>
    <row r="58" spans="1:6" x14ac:dyDescent="0.4">
      <c r="A58" s="14" t="s">
        <v>177</v>
      </c>
      <c r="B58">
        <v>1</v>
      </c>
      <c r="C58">
        <v>2</v>
      </c>
      <c r="D58">
        <v>3</v>
      </c>
      <c r="E58">
        <v>4</v>
      </c>
      <c r="F58">
        <v>5</v>
      </c>
    </row>
    <row r="59" spans="1:6" x14ac:dyDescent="0.4">
      <c r="A59" s="14" t="s">
        <v>178</v>
      </c>
      <c r="B59">
        <v>1</v>
      </c>
    </row>
    <row r="60" spans="1:6" x14ac:dyDescent="0.4">
      <c r="A60" s="14" t="s">
        <v>179</v>
      </c>
      <c r="B60">
        <v>1</v>
      </c>
    </row>
    <row r="61" spans="1:6" x14ac:dyDescent="0.4">
      <c r="A61" s="14" t="s">
        <v>1700</v>
      </c>
      <c r="B61">
        <v>1</v>
      </c>
    </row>
    <row r="62" spans="1:6" x14ac:dyDescent="0.4">
      <c r="A62" s="14" t="s">
        <v>181</v>
      </c>
      <c r="B62">
        <v>0</v>
      </c>
    </row>
    <row r="63" spans="1:6" x14ac:dyDescent="0.4">
      <c r="A63" s="14" t="s">
        <v>182</v>
      </c>
      <c r="B63">
        <v>1</v>
      </c>
      <c r="C63">
        <v>2</v>
      </c>
      <c r="D63">
        <v>4</v>
      </c>
      <c r="E63">
        <v>6</v>
      </c>
    </row>
    <row r="64" spans="1:6" x14ac:dyDescent="0.4">
      <c r="A64" s="14" t="s">
        <v>183</v>
      </c>
      <c r="B64">
        <v>0</v>
      </c>
    </row>
    <row r="65" spans="1:4" x14ac:dyDescent="0.4">
      <c r="A65" s="14" t="s">
        <v>184</v>
      </c>
      <c r="B65">
        <v>4</v>
      </c>
    </row>
    <row r="66" spans="1:4" x14ac:dyDescent="0.4">
      <c r="A66" s="14" t="s">
        <v>185</v>
      </c>
      <c r="B66">
        <v>1</v>
      </c>
      <c r="C66">
        <v>2</v>
      </c>
    </row>
    <row r="67" spans="1:4" x14ac:dyDescent="0.4">
      <c r="A67" s="14" t="s">
        <v>186</v>
      </c>
      <c r="B67">
        <v>2</v>
      </c>
    </row>
    <row r="68" spans="1:4" x14ac:dyDescent="0.4">
      <c r="A68" s="14" t="s">
        <v>187</v>
      </c>
      <c r="B68">
        <v>4</v>
      </c>
    </row>
    <row r="69" spans="1:4" x14ac:dyDescent="0.4">
      <c r="A69" s="14" t="s">
        <v>188</v>
      </c>
      <c r="B69">
        <v>5</v>
      </c>
    </row>
    <row r="70" spans="1:4" x14ac:dyDescent="0.4">
      <c r="A70" s="14" t="s">
        <v>189</v>
      </c>
      <c r="B70">
        <v>4</v>
      </c>
    </row>
    <row r="71" spans="1:4" x14ac:dyDescent="0.4">
      <c r="A71" s="14" t="s">
        <v>190</v>
      </c>
      <c r="B71">
        <v>4</v>
      </c>
      <c r="C71">
        <v>5</v>
      </c>
    </row>
    <row r="72" spans="1:4" x14ac:dyDescent="0.4">
      <c r="A72" s="14" t="s">
        <v>191</v>
      </c>
      <c r="B72">
        <v>0</v>
      </c>
    </row>
    <row r="73" spans="1:4" x14ac:dyDescent="0.4">
      <c r="A73" s="14" t="s">
        <v>192</v>
      </c>
      <c r="B73">
        <v>4</v>
      </c>
    </row>
    <row r="74" spans="1:4" x14ac:dyDescent="0.4">
      <c r="A74" s="14" t="s">
        <v>193</v>
      </c>
      <c r="B74">
        <v>1</v>
      </c>
      <c r="C74">
        <v>2</v>
      </c>
      <c r="D74">
        <v>5</v>
      </c>
    </row>
    <row r="75" spans="1:4" x14ac:dyDescent="0.4">
      <c r="A75" s="14" t="s">
        <v>194</v>
      </c>
      <c r="B75">
        <v>0</v>
      </c>
    </row>
    <row r="76" spans="1:4" x14ac:dyDescent="0.4">
      <c r="A76" s="14" t="s">
        <v>195</v>
      </c>
      <c r="B76">
        <v>1</v>
      </c>
      <c r="C76">
        <v>4</v>
      </c>
    </row>
    <row r="77" spans="1:4" x14ac:dyDescent="0.4">
      <c r="A77" s="14" t="s">
        <v>196</v>
      </c>
      <c r="B77">
        <v>1</v>
      </c>
    </row>
    <row r="78" spans="1:4" x14ac:dyDescent="0.4">
      <c r="A78" s="14" t="s">
        <v>197</v>
      </c>
      <c r="B78">
        <v>0</v>
      </c>
    </row>
    <row r="79" spans="1:4" x14ac:dyDescent="0.4">
      <c r="A79" s="14" t="s">
        <v>198</v>
      </c>
      <c r="B79">
        <v>1</v>
      </c>
      <c r="C79">
        <v>4</v>
      </c>
    </row>
    <row r="80" spans="1:4" x14ac:dyDescent="0.4">
      <c r="A80" s="14" t="s">
        <v>199</v>
      </c>
      <c r="B80">
        <v>1</v>
      </c>
      <c r="C80">
        <v>4</v>
      </c>
    </row>
    <row r="81" spans="1:4" x14ac:dyDescent="0.4">
      <c r="A81" s="14" t="s">
        <v>2091</v>
      </c>
      <c r="B81">
        <v>1</v>
      </c>
      <c r="C81">
        <v>4</v>
      </c>
    </row>
    <row r="82" spans="1:4" x14ac:dyDescent="0.4">
      <c r="A82" s="14" t="s">
        <v>200</v>
      </c>
      <c r="B82">
        <v>1</v>
      </c>
    </row>
    <row r="83" spans="1:4" x14ac:dyDescent="0.4">
      <c r="A83" s="14" t="s">
        <v>201</v>
      </c>
      <c r="B83">
        <v>1</v>
      </c>
      <c r="C83">
        <v>2</v>
      </c>
    </row>
    <row r="84" spans="1:4" x14ac:dyDescent="0.4">
      <c r="A84" s="14" t="s">
        <v>202</v>
      </c>
      <c r="B84">
        <v>0</v>
      </c>
    </row>
    <row r="85" spans="1:4" x14ac:dyDescent="0.4">
      <c r="A85" s="14" t="s">
        <v>203</v>
      </c>
      <c r="B85">
        <v>1</v>
      </c>
      <c r="C85">
        <v>5</v>
      </c>
    </row>
    <row r="86" spans="1:4" x14ac:dyDescent="0.4">
      <c r="A86" s="14" t="s">
        <v>204</v>
      </c>
      <c r="B86">
        <v>1</v>
      </c>
      <c r="C86">
        <v>2</v>
      </c>
      <c r="D86">
        <v>3</v>
      </c>
    </row>
    <row r="87" spans="1:4" x14ac:dyDescent="0.4">
      <c r="A87" s="14" t="s">
        <v>205</v>
      </c>
      <c r="B87">
        <v>1</v>
      </c>
    </row>
    <row r="88" spans="1:4" x14ac:dyDescent="0.4">
      <c r="A88" s="14" t="s">
        <v>206</v>
      </c>
      <c r="B88">
        <v>4</v>
      </c>
    </row>
    <row r="89" spans="1:4" x14ac:dyDescent="0.4">
      <c r="A89" s="14" t="s">
        <v>207</v>
      </c>
      <c r="B89">
        <v>2</v>
      </c>
    </row>
    <row r="90" spans="1:4" x14ac:dyDescent="0.4">
      <c r="A90" s="14" t="s">
        <v>208</v>
      </c>
      <c r="B90">
        <v>4</v>
      </c>
    </row>
    <row r="91" spans="1:4" x14ac:dyDescent="0.4">
      <c r="A91" s="14" t="s">
        <v>209</v>
      </c>
      <c r="B91">
        <v>0</v>
      </c>
    </row>
    <row r="92" spans="1:4" x14ac:dyDescent="0.4">
      <c r="A92" s="14" t="s">
        <v>210</v>
      </c>
      <c r="B92">
        <v>1</v>
      </c>
      <c r="C92">
        <v>5</v>
      </c>
    </row>
    <row r="93" spans="1:4" x14ac:dyDescent="0.4">
      <c r="A93" s="14" t="s">
        <v>211</v>
      </c>
      <c r="B93">
        <v>7</v>
      </c>
    </row>
    <row r="94" spans="1:4" x14ac:dyDescent="0.4">
      <c r="A94" s="14" t="s">
        <v>212</v>
      </c>
      <c r="B94">
        <v>1</v>
      </c>
    </row>
    <row r="95" spans="1:4" x14ac:dyDescent="0.4">
      <c r="A95" s="14" t="s">
        <v>213</v>
      </c>
      <c r="B95">
        <v>2</v>
      </c>
    </row>
    <row r="96" spans="1:4" x14ac:dyDescent="0.4">
      <c r="A96" s="14" t="s">
        <v>214</v>
      </c>
      <c r="B96">
        <v>4</v>
      </c>
    </row>
    <row r="97" spans="1:4" x14ac:dyDescent="0.4">
      <c r="A97" s="14" t="s">
        <v>215</v>
      </c>
      <c r="B97">
        <v>4</v>
      </c>
    </row>
    <row r="98" spans="1:4" x14ac:dyDescent="0.4">
      <c r="A98" s="14" t="s">
        <v>216</v>
      </c>
      <c r="B98">
        <v>2</v>
      </c>
    </row>
    <row r="99" spans="1:4" x14ac:dyDescent="0.4">
      <c r="A99" s="14" t="s">
        <v>217</v>
      </c>
      <c r="B99">
        <v>0</v>
      </c>
    </row>
    <row r="100" spans="1:4" x14ac:dyDescent="0.4">
      <c r="A100" s="14" t="s">
        <v>218</v>
      </c>
      <c r="B100">
        <v>1</v>
      </c>
      <c r="C100">
        <v>4</v>
      </c>
      <c r="D100">
        <v>5</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00"/>
  <sheetViews>
    <sheetView topLeftCell="A91" workbookViewId="0">
      <selection activeCell="B81" sqref="B81:C100"/>
    </sheetView>
  </sheetViews>
  <sheetFormatPr defaultRowHeight="18.75" x14ac:dyDescent="0.4"/>
  <cols>
    <col min="1" max="1" width="18.375" customWidth="1"/>
  </cols>
  <sheetData>
    <row r="1" spans="1:31" x14ac:dyDescent="0.4">
      <c r="A1" s="14" t="s">
        <v>121</v>
      </c>
      <c r="B1">
        <v>1</v>
      </c>
      <c r="L1" s="9" t="s">
        <v>795</v>
      </c>
      <c r="M1" s="3" t="s">
        <v>601</v>
      </c>
      <c r="N1" s="3" t="s">
        <v>791</v>
      </c>
      <c r="O1" s="3" t="s">
        <v>791</v>
      </c>
      <c r="P1" s="3" t="s">
        <v>795</v>
      </c>
      <c r="Q1" s="3" t="s">
        <v>795</v>
      </c>
      <c r="R1" s="3" t="s">
        <v>791</v>
      </c>
      <c r="S1" s="3" t="s">
        <v>792</v>
      </c>
      <c r="T1" s="3" t="s">
        <v>792</v>
      </c>
      <c r="U1" s="3" t="s">
        <v>792</v>
      </c>
      <c r="V1" s="3" t="s">
        <v>791</v>
      </c>
      <c r="W1" s="3" t="s">
        <v>795</v>
      </c>
      <c r="X1" s="3" t="s">
        <v>791</v>
      </c>
      <c r="Y1" s="3" t="s">
        <v>792</v>
      </c>
      <c r="Z1" s="3" t="s">
        <v>792</v>
      </c>
      <c r="AA1" s="3" t="s">
        <v>792</v>
      </c>
      <c r="AB1" s="3" t="s">
        <v>791</v>
      </c>
      <c r="AC1" s="3" t="s">
        <v>795</v>
      </c>
      <c r="AD1" s="3" t="s">
        <v>601</v>
      </c>
      <c r="AE1" s="3" t="s">
        <v>792</v>
      </c>
    </row>
    <row r="2" spans="1:31" x14ac:dyDescent="0.4">
      <c r="A2" s="14" t="s">
        <v>122</v>
      </c>
      <c r="B2">
        <v>2</v>
      </c>
      <c r="I2">
        <v>0</v>
      </c>
      <c r="J2">
        <f>COUNTIF($B$1:$H$100,"0")</f>
        <v>3</v>
      </c>
      <c r="L2" s="15" t="str">
        <f>M1</f>
        <v>_4</v>
      </c>
    </row>
    <row r="3" spans="1:31" x14ac:dyDescent="0.4">
      <c r="A3" s="14" t="s">
        <v>123</v>
      </c>
      <c r="B3">
        <v>2</v>
      </c>
      <c r="I3">
        <v>1</v>
      </c>
      <c r="J3">
        <f>COUNTIF($B$1:$H$100,"1")</f>
        <v>23</v>
      </c>
      <c r="L3" s="15" t="str">
        <f>N1</f>
        <v>_3</v>
      </c>
    </row>
    <row r="4" spans="1:31" x14ac:dyDescent="0.4">
      <c r="A4" s="14" t="s">
        <v>124</v>
      </c>
      <c r="B4">
        <v>2</v>
      </c>
      <c r="I4">
        <v>2</v>
      </c>
      <c r="J4">
        <f>COUNTIF($B$1:$H$100,"2")</f>
        <v>57</v>
      </c>
      <c r="L4" s="15" t="str">
        <f>O1</f>
        <v>_3</v>
      </c>
      <c r="N4" s="3" t="s">
        <v>795</v>
      </c>
      <c r="R4">
        <v>1</v>
      </c>
    </row>
    <row r="5" spans="1:31" x14ac:dyDescent="0.4">
      <c r="A5" s="14" t="s">
        <v>125</v>
      </c>
      <c r="B5">
        <v>2</v>
      </c>
      <c r="I5">
        <v>3</v>
      </c>
      <c r="J5">
        <f>COUNTIF($B$1:$H$100,"3")</f>
        <v>14</v>
      </c>
      <c r="L5" s="15" t="str">
        <f>P1</f>
        <v>_1</v>
      </c>
      <c r="N5" s="15" t="s">
        <v>601</v>
      </c>
      <c r="R5">
        <v>4</v>
      </c>
    </row>
    <row r="6" spans="1:31" x14ac:dyDescent="0.4">
      <c r="A6" s="14" t="s">
        <v>126</v>
      </c>
      <c r="B6">
        <v>1</v>
      </c>
      <c r="I6">
        <v>4</v>
      </c>
      <c r="J6">
        <f>COUNTIF($B$1:$H$100,"4")</f>
        <v>6</v>
      </c>
      <c r="L6" s="15" t="str">
        <f>Q1</f>
        <v>_1</v>
      </c>
      <c r="N6" s="15" t="s">
        <v>791</v>
      </c>
      <c r="R6">
        <v>3</v>
      </c>
    </row>
    <row r="7" spans="1:31" x14ac:dyDescent="0.4">
      <c r="A7" s="14" t="s">
        <v>127</v>
      </c>
      <c r="B7">
        <v>2</v>
      </c>
      <c r="L7" s="15" t="str">
        <f>R1</f>
        <v>_3</v>
      </c>
      <c r="N7" s="15" t="s">
        <v>791</v>
      </c>
      <c r="R7">
        <v>3</v>
      </c>
    </row>
    <row r="8" spans="1:31" x14ac:dyDescent="0.4">
      <c r="A8" s="14" t="s">
        <v>128</v>
      </c>
      <c r="B8">
        <v>2</v>
      </c>
      <c r="L8" s="15" t="str">
        <f>S1</f>
        <v>_2</v>
      </c>
      <c r="N8" s="15" t="s">
        <v>795</v>
      </c>
      <c r="R8">
        <v>1</v>
      </c>
    </row>
    <row r="9" spans="1:31" x14ac:dyDescent="0.4">
      <c r="A9" s="14" t="s">
        <v>129</v>
      </c>
      <c r="B9">
        <v>2</v>
      </c>
      <c r="L9" s="15" t="str">
        <f>T1</f>
        <v>_2</v>
      </c>
      <c r="N9" s="15" t="s">
        <v>795</v>
      </c>
      <c r="R9">
        <v>1</v>
      </c>
    </row>
    <row r="10" spans="1:31" x14ac:dyDescent="0.4">
      <c r="A10" s="14" t="s">
        <v>130</v>
      </c>
      <c r="B10">
        <v>2</v>
      </c>
      <c r="L10" s="15" t="str">
        <f>U1</f>
        <v>_2</v>
      </c>
      <c r="N10" s="15" t="s">
        <v>791</v>
      </c>
      <c r="R10">
        <v>3</v>
      </c>
    </row>
    <row r="11" spans="1:31" x14ac:dyDescent="0.4">
      <c r="A11" s="14" t="s">
        <v>131</v>
      </c>
      <c r="B11">
        <v>2</v>
      </c>
      <c r="L11" s="15" t="str">
        <f>V1</f>
        <v>_3</v>
      </c>
      <c r="N11" s="15" t="s">
        <v>792</v>
      </c>
      <c r="R11">
        <v>2</v>
      </c>
    </row>
    <row r="12" spans="1:31" x14ac:dyDescent="0.4">
      <c r="A12" s="14" t="s">
        <v>132</v>
      </c>
      <c r="B12">
        <v>1</v>
      </c>
      <c r="L12" s="15" t="str">
        <f>W1</f>
        <v>_1</v>
      </c>
      <c r="N12" s="15" t="s">
        <v>792</v>
      </c>
      <c r="R12">
        <v>2</v>
      </c>
    </row>
    <row r="13" spans="1:31" x14ac:dyDescent="0.4">
      <c r="A13" s="14" t="s">
        <v>133</v>
      </c>
      <c r="B13">
        <v>3</v>
      </c>
      <c r="L13" s="15" t="str">
        <f>X1</f>
        <v>_3</v>
      </c>
      <c r="N13" s="15" t="s">
        <v>792</v>
      </c>
      <c r="R13">
        <v>2</v>
      </c>
    </row>
    <row r="14" spans="1:31" x14ac:dyDescent="0.4">
      <c r="A14" s="14" t="s">
        <v>134</v>
      </c>
      <c r="B14">
        <v>3</v>
      </c>
      <c r="L14" s="15" t="str">
        <f>Y1</f>
        <v>_2</v>
      </c>
      <c r="N14" s="15" t="s">
        <v>791</v>
      </c>
      <c r="R14">
        <v>3</v>
      </c>
    </row>
    <row r="15" spans="1:31" x14ac:dyDescent="0.4">
      <c r="A15" s="14" t="s">
        <v>135</v>
      </c>
      <c r="B15">
        <v>2</v>
      </c>
      <c r="L15" s="15" t="str">
        <f>Z1</f>
        <v>_2</v>
      </c>
      <c r="N15" s="15" t="s">
        <v>795</v>
      </c>
      <c r="R15">
        <v>1</v>
      </c>
    </row>
    <row r="16" spans="1:31" x14ac:dyDescent="0.4">
      <c r="A16" s="14" t="s">
        <v>136</v>
      </c>
      <c r="B16">
        <v>2</v>
      </c>
      <c r="L16" s="15" t="str">
        <f>AA1</f>
        <v>_2</v>
      </c>
      <c r="N16" s="15" t="s">
        <v>791</v>
      </c>
      <c r="R16">
        <v>3</v>
      </c>
    </row>
    <row r="17" spans="1:19" x14ac:dyDescent="0.4">
      <c r="A17" s="14" t="s">
        <v>137</v>
      </c>
      <c r="B17">
        <v>2</v>
      </c>
      <c r="L17" s="15" t="str">
        <f>AB1</f>
        <v>_3</v>
      </c>
      <c r="N17" s="15" t="s">
        <v>792</v>
      </c>
      <c r="R17">
        <v>2</v>
      </c>
    </row>
    <row r="18" spans="1:19" x14ac:dyDescent="0.4">
      <c r="A18" s="14" t="s">
        <v>138</v>
      </c>
      <c r="B18">
        <v>3</v>
      </c>
      <c r="L18" s="15" t="str">
        <f>AC1</f>
        <v>_1</v>
      </c>
      <c r="N18" s="15" t="s">
        <v>792</v>
      </c>
      <c r="R18">
        <v>2</v>
      </c>
    </row>
    <row r="19" spans="1:19" x14ac:dyDescent="0.4">
      <c r="A19" s="14" t="s">
        <v>139</v>
      </c>
      <c r="B19">
        <v>1</v>
      </c>
      <c r="L19" s="15" t="str">
        <f>AD1</f>
        <v>_4</v>
      </c>
      <c r="N19" s="15" t="s">
        <v>792</v>
      </c>
      <c r="R19">
        <v>2</v>
      </c>
    </row>
    <row r="20" spans="1:19" x14ac:dyDescent="0.4">
      <c r="A20" s="14" t="s">
        <v>140</v>
      </c>
      <c r="B20">
        <v>4</v>
      </c>
      <c r="L20" s="15" t="str">
        <f>AE1</f>
        <v>_2</v>
      </c>
      <c r="N20" s="15" t="s">
        <v>791</v>
      </c>
      <c r="R20">
        <v>3</v>
      </c>
      <c r="S20">
        <v>2</v>
      </c>
    </row>
    <row r="21" spans="1:19" x14ac:dyDescent="0.4">
      <c r="A21" s="14" t="s">
        <v>1100</v>
      </c>
      <c r="B21">
        <v>1</v>
      </c>
      <c r="N21" t="s">
        <v>795</v>
      </c>
      <c r="R21">
        <v>1</v>
      </c>
    </row>
    <row r="22" spans="1:19" x14ac:dyDescent="0.4">
      <c r="A22" s="14" t="s">
        <v>142</v>
      </c>
      <c r="B22">
        <v>3</v>
      </c>
      <c r="N22" t="s">
        <v>601</v>
      </c>
      <c r="R22">
        <v>4</v>
      </c>
    </row>
    <row r="23" spans="1:19" x14ac:dyDescent="0.4">
      <c r="A23" s="14" t="s">
        <v>143</v>
      </c>
      <c r="B23">
        <v>2</v>
      </c>
      <c r="N23" t="s">
        <v>792</v>
      </c>
      <c r="R23">
        <v>2</v>
      </c>
    </row>
    <row r="24" spans="1:19" x14ac:dyDescent="0.4">
      <c r="A24" s="14" t="s">
        <v>144</v>
      </c>
      <c r="B24">
        <v>1</v>
      </c>
    </row>
    <row r="25" spans="1:19" x14ac:dyDescent="0.4">
      <c r="A25" s="14" t="s">
        <v>145</v>
      </c>
      <c r="B25">
        <v>2</v>
      </c>
    </row>
    <row r="26" spans="1:19" x14ac:dyDescent="0.4">
      <c r="A26" s="14" t="s">
        <v>146</v>
      </c>
      <c r="B26">
        <v>2</v>
      </c>
    </row>
    <row r="27" spans="1:19" x14ac:dyDescent="0.4">
      <c r="A27" s="14" t="s">
        <v>147</v>
      </c>
      <c r="B27">
        <v>0</v>
      </c>
    </row>
    <row r="28" spans="1:19" x14ac:dyDescent="0.4">
      <c r="A28" s="14" t="s">
        <v>148</v>
      </c>
      <c r="B28">
        <v>2</v>
      </c>
    </row>
    <row r="29" spans="1:19" x14ac:dyDescent="0.4">
      <c r="A29" s="14" t="s">
        <v>149</v>
      </c>
      <c r="B29">
        <v>1</v>
      </c>
    </row>
    <row r="30" spans="1:19" x14ac:dyDescent="0.4">
      <c r="A30" s="14" t="s">
        <v>150</v>
      </c>
      <c r="B30">
        <v>4</v>
      </c>
    </row>
    <row r="31" spans="1:19" x14ac:dyDescent="0.4">
      <c r="A31" s="14" t="s">
        <v>151</v>
      </c>
      <c r="B31">
        <v>2</v>
      </c>
    </row>
    <row r="32" spans="1:19" x14ac:dyDescent="0.4">
      <c r="A32" s="14" t="s">
        <v>152</v>
      </c>
      <c r="B32">
        <v>2</v>
      </c>
    </row>
    <row r="33" spans="1:2" x14ac:dyDescent="0.4">
      <c r="A33" s="14" t="s">
        <v>153</v>
      </c>
      <c r="B33">
        <v>1</v>
      </c>
    </row>
    <row r="34" spans="1:2" x14ac:dyDescent="0.4">
      <c r="A34" s="14" t="s">
        <v>154</v>
      </c>
      <c r="B34">
        <v>2</v>
      </c>
    </row>
    <row r="35" spans="1:2" x14ac:dyDescent="0.4">
      <c r="A35" s="14" t="s">
        <v>155</v>
      </c>
      <c r="B35">
        <v>1</v>
      </c>
    </row>
    <row r="36" spans="1:2" x14ac:dyDescent="0.4">
      <c r="A36" s="14" t="s">
        <v>156</v>
      </c>
      <c r="B36">
        <v>2</v>
      </c>
    </row>
    <row r="37" spans="1:2" x14ac:dyDescent="0.4">
      <c r="A37" s="14" t="s">
        <v>157</v>
      </c>
      <c r="B37">
        <v>2</v>
      </c>
    </row>
    <row r="38" spans="1:2" x14ac:dyDescent="0.4">
      <c r="A38" s="14" t="s">
        <v>158</v>
      </c>
      <c r="B38">
        <v>3</v>
      </c>
    </row>
    <row r="39" spans="1:2" x14ac:dyDescent="0.4">
      <c r="A39" s="14" t="s">
        <v>159</v>
      </c>
      <c r="B39">
        <v>2</v>
      </c>
    </row>
    <row r="40" spans="1:2" x14ac:dyDescent="0.4">
      <c r="A40" s="14" t="s">
        <v>160</v>
      </c>
      <c r="B40">
        <v>2</v>
      </c>
    </row>
    <row r="41" spans="1:2" x14ac:dyDescent="0.4">
      <c r="A41" s="14" t="s">
        <v>625</v>
      </c>
      <c r="B41">
        <v>4</v>
      </c>
    </row>
    <row r="42" spans="1:2" x14ac:dyDescent="0.4">
      <c r="A42" s="14" t="s">
        <v>161</v>
      </c>
      <c r="B42">
        <v>2</v>
      </c>
    </row>
    <row r="43" spans="1:2" x14ac:dyDescent="0.4">
      <c r="A43" s="14" t="s">
        <v>162</v>
      </c>
      <c r="B43">
        <v>3</v>
      </c>
    </row>
    <row r="44" spans="1:2" x14ac:dyDescent="0.4">
      <c r="A44" s="14" t="s">
        <v>163</v>
      </c>
      <c r="B44">
        <v>2</v>
      </c>
    </row>
    <row r="45" spans="1:2" x14ac:dyDescent="0.4">
      <c r="A45" s="14" t="s">
        <v>164</v>
      </c>
      <c r="B45">
        <v>1</v>
      </c>
    </row>
    <row r="46" spans="1:2" x14ac:dyDescent="0.4">
      <c r="A46" s="14" t="s">
        <v>165</v>
      </c>
      <c r="B46">
        <v>2</v>
      </c>
    </row>
    <row r="47" spans="1:2" x14ac:dyDescent="0.4">
      <c r="A47" s="14" t="s">
        <v>166</v>
      </c>
      <c r="B47">
        <v>2</v>
      </c>
    </row>
    <row r="48" spans="1:2" x14ac:dyDescent="0.4">
      <c r="A48" s="14" t="s">
        <v>167</v>
      </c>
      <c r="B48">
        <v>1</v>
      </c>
    </row>
    <row r="49" spans="1:3" x14ac:dyDescent="0.4">
      <c r="A49" s="14" t="s">
        <v>168</v>
      </c>
      <c r="B49">
        <v>2</v>
      </c>
    </row>
    <row r="50" spans="1:3" x14ac:dyDescent="0.4">
      <c r="A50" s="14" t="s">
        <v>169</v>
      </c>
      <c r="B50">
        <v>2</v>
      </c>
    </row>
    <row r="51" spans="1:3" x14ac:dyDescent="0.4">
      <c r="A51" s="14" t="s">
        <v>170</v>
      </c>
      <c r="B51">
        <v>2</v>
      </c>
    </row>
    <row r="52" spans="1:3" x14ac:dyDescent="0.4">
      <c r="A52" s="14" t="s">
        <v>171</v>
      </c>
      <c r="B52">
        <v>2</v>
      </c>
    </row>
    <row r="53" spans="1:3" x14ac:dyDescent="0.4">
      <c r="A53" s="14" t="s">
        <v>172</v>
      </c>
      <c r="B53">
        <v>2</v>
      </c>
    </row>
    <row r="54" spans="1:3" x14ac:dyDescent="0.4">
      <c r="A54" s="14" t="s">
        <v>173</v>
      </c>
      <c r="B54">
        <v>1</v>
      </c>
    </row>
    <row r="55" spans="1:3" x14ac:dyDescent="0.4">
      <c r="A55" s="14" t="s">
        <v>174</v>
      </c>
      <c r="B55">
        <v>2</v>
      </c>
    </row>
    <row r="56" spans="1:3" x14ac:dyDescent="0.4">
      <c r="A56" s="14" t="s">
        <v>175</v>
      </c>
      <c r="B56">
        <v>1</v>
      </c>
      <c r="C56">
        <v>2</v>
      </c>
    </row>
    <row r="57" spans="1:3" x14ac:dyDescent="0.4">
      <c r="A57" s="14" t="s">
        <v>176</v>
      </c>
      <c r="B57">
        <v>1</v>
      </c>
    </row>
    <row r="58" spans="1:3" x14ac:dyDescent="0.4">
      <c r="A58" s="14" t="s">
        <v>177</v>
      </c>
      <c r="B58">
        <v>1</v>
      </c>
    </row>
    <row r="59" spans="1:3" x14ac:dyDescent="0.4">
      <c r="A59" s="14" t="s">
        <v>178</v>
      </c>
      <c r="B59">
        <v>2</v>
      </c>
    </row>
    <row r="60" spans="1:3" x14ac:dyDescent="0.4">
      <c r="A60" s="14" t="s">
        <v>179</v>
      </c>
      <c r="B60">
        <v>2</v>
      </c>
    </row>
    <row r="61" spans="1:3" x14ac:dyDescent="0.4">
      <c r="A61" s="14" t="s">
        <v>1700</v>
      </c>
      <c r="B61">
        <v>2</v>
      </c>
    </row>
    <row r="62" spans="1:3" x14ac:dyDescent="0.4">
      <c r="A62" s="14" t="s">
        <v>181</v>
      </c>
      <c r="B62">
        <v>2</v>
      </c>
    </row>
    <row r="63" spans="1:3" x14ac:dyDescent="0.4">
      <c r="A63" s="14" t="s">
        <v>182</v>
      </c>
      <c r="B63">
        <v>2</v>
      </c>
    </row>
    <row r="64" spans="1:3" x14ac:dyDescent="0.4">
      <c r="A64" s="14" t="s">
        <v>183</v>
      </c>
      <c r="B64">
        <v>0</v>
      </c>
    </row>
    <row r="65" spans="1:3" x14ac:dyDescent="0.4">
      <c r="A65" s="14" t="s">
        <v>184</v>
      </c>
      <c r="B65">
        <v>2</v>
      </c>
    </row>
    <row r="66" spans="1:3" x14ac:dyDescent="0.4">
      <c r="A66" s="14" t="s">
        <v>185</v>
      </c>
      <c r="B66">
        <v>4</v>
      </c>
    </row>
    <row r="67" spans="1:3" x14ac:dyDescent="0.4">
      <c r="A67" s="14" t="s">
        <v>186</v>
      </c>
      <c r="B67">
        <v>1</v>
      </c>
    </row>
    <row r="68" spans="1:3" x14ac:dyDescent="0.4">
      <c r="A68" s="14" t="s">
        <v>187</v>
      </c>
      <c r="B68">
        <v>2</v>
      </c>
    </row>
    <row r="69" spans="1:3" x14ac:dyDescent="0.4">
      <c r="A69" s="14" t="s">
        <v>188</v>
      </c>
      <c r="B69">
        <v>2</v>
      </c>
    </row>
    <row r="70" spans="1:3" x14ac:dyDescent="0.4">
      <c r="A70" s="14" t="s">
        <v>189</v>
      </c>
      <c r="B70">
        <v>3</v>
      </c>
    </row>
    <row r="71" spans="1:3" x14ac:dyDescent="0.4">
      <c r="A71" s="14" t="s">
        <v>190</v>
      </c>
      <c r="B71">
        <v>2</v>
      </c>
    </row>
    <row r="72" spans="1:3" x14ac:dyDescent="0.4">
      <c r="A72" s="14" t="s">
        <v>191</v>
      </c>
      <c r="B72">
        <v>3</v>
      </c>
    </row>
    <row r="73" spans="1:3" x14ac:dyDescent="0.4">
      <c r="A73" s="14" t="s">
        <v>192</v>
      </c>
      <c r="B73">
        <v>1</v>
      </c>
    </row>
    <row r="74" spans="1:3" x14ac:dyDescent="0.4">
      <c r="A74" s="14" t="s">
        <v>193</v>
      </c>
      <c r="B74">
        <v>2</v>
      </c>
    </row>
    <row r="75" spans="1:3" x14ac:dyDescent="0.4">
      <c r="A75" s="14" t="s">
        <v>194</v>
      </c>
      <c r="B75">
        <v>0</v>
      </c>
    </row>
    <row r="76" spans="1:3" x14ac:dyDescent="0.4">
      <c r="A76" s="14" t="s">
        <v>195</v>
      </c>
      <c r="B76">
        <v>2</v>
      </c>
    </row>
    <row r="77" spans="1:3" x14ac:dyDescent="0.4">
      <c r="A77" s="14" t="s">
        <v>196</v>
      </c>
      <c r="B77">
        <v>1</v>
      </c>
      <c r="C77">
        <v>2</v>
      </c>
    </row>
    <row r="78" spans="1:3" x14ac:dyDescent="0.4">
      <c r="A78" s="14" t="s">
        <v>197</v>
      </c>
      <c r="B78">
        <v>2</v>
      </c>
    </row>
    <row r="79" spans="1:3" x14ac:dyDescent="0.4">
      <c r="A79" s="14" t="s">
        <v>198</v>
      </c>
      <c r="B79">
        <v>2</v>
      </c>
    </row>
    <row r="80" spans="1:3" x14ac:dyDescent="0.4">
      <c r="A80" s="14" t="s">
        <v>199</v>
      </c>
      <c r="B80">
        <v>2</v>
      </c>
    </row>
    <row r="81" spans="1:2" x14ac:dyDescent="0.4">
      <c r="A81" s="14" t="s">
        <v>2091</v>
      </c>
      <c r="B81">
        <v>1</v>
      </c>
    </row>
    <row r="82" spans="1:2" x14ac:dyDescent="0.4">
      <c r="A82" s="14" t="s">
        <v>200</v>
      </c>
      <c r="B82">
        <v>4</v>
      </c>
    </row>
    <row r="83" spans="1:2" x14ac:dyDescent="0.4">
      <c r="A83" s="14" t="s">
        <v>201</v>
      </c>
      <c r="B83">
        <v>3</v>
      </c>
    </row>
    <row r="84" spans="1:2" x14ac:dyDescent="0.4">
      <c r="A84" s="14" t="s">
        <v>202</v>
      </c>
      <c r="B84">
        <v>3</v>
      </c>
    </row>
    <row r="85" spans="1:2" x14ac:dyDescent="0.4">
      <c r="A85" s="14" t="s">
        <v>203</v>
      </c>
      <c r="B85">
        <v>1</v>
      </c>
    </row>
    <row r="86" spans="1:2" x14ac:dyDescent="0.4">
      <c r="A86" s="14" t="s">
        <v>204</v>
      </c>
      <c r="B86">
        <v>1</v>
      </c>
    </row>
    <row r="87" spans="1:2" x14ac:dyDescent="0.4">
      <c r="A87" s="14" t="s">
        <v>205</v>
      </c>
      <c r="B87">
        <v>3</v>
      </c>
    </row>
    <row r="88" spans="1:2" x14ac:dyDescent="0.4">
      <c r="A88" s="14" t="s">
        <v>206</v>
      </c>
      <c r="B88">
        <v>2</v>
      </c>
    </row>
    <row r="89" spans="1:2" x14ac:dyDescent="0.4">
      <c r="A89" s="14" t="s">
        <v>207</v>
      </c>
      <c r="B89">
        <v>2</v>
      </c>
    </row>
    <row r="90" spans="1:2" x14ac:dyDescent="0.4">
      <c r="A90" s="14" t="s">
        <v>208</v>
      </c>
      <c r="B90">
        <v>2</v>
      </c>
    </row>
    <row r="91" spans="1:2" x14ac:dyDescent="0.4">
      <c r="A91" s="14" t="s">
        <v>209</v>
      </c>
      <c r="B91">
        <v>3</v>
      </c>
    </row>
    <row r="92" spans="1:2" x14ac:dyDescent="0.4">
      <c r="A92" s="14" t="s">
        <v>210</v>
      </c>
      <c r="B92">
        <v>1</v>
      </c>
    </row>
    <row r="93" spans="1:2" x14ac:dyDescent="0.4">
      <c r="A93" s="14" t="s">
        <v>211</v>
      </c>
      <c r="B93">
        <v>3</v>
      </c>
    </row>
    <row r="94" spans="1:2" x14ac:dyDescent="0.4">
      <c r="A94" s="14" t="s">
        <v>212</v>
      </c>
      <c r="B94">
        <v>2</v>
      </c>
    </row>
    <row r="95" spans="1:2" x14ac:dyDescent="0.4">
      <c r="A95" s="14" t="s">
        <v>213</v>
      </c>
      <c r="B95">
        <v>2</v>
      </c>
    </row>
    <row r="96" spans="1:2" x14ac:dyDescent="0.4">
      <c r="A96" s="14" t="s">
        <v>214</v>
      </c>
      <c r="B96">
        <v>2</v>
      </c>
    </row>
    <row r="97" spans="1:3" x14ac:dyDescent="0.4">
      <c r="A97" s="14" t="s">
        <v>215</v>
      </c>
      <c r="B97">
        <v>3</v>
      </c>
      <c r="C97">
        <v>2</v>
      </c>
    </row>
    <row r="98" spans="1:3" x14ac:dyDescent="0.4">
      <c r="A98" s="14" t="s">
        <v>216</v>
      </c>
      <c r="B98">
        <v>1</v>
      </c>
    </row>
    <row r="99" spans="1:3" x14ac:dyDescent="0.4">
      <c r="A99" s="14" t="s">
        <v>217</v>
      </c>
      <c r="B99">
        <v>4</v>
      </c>
    </row>
    <row r="100" spans="1:3" x14ac:dyDescent="0.4">
      <c r="A100" s="14" t="s">
        <v>218</v>
      </c>
      <c r="B100">
        <v>2</v>
      </c>
    </row>
  </sheetData>
  <autoFilter ref="A1:B100"/>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00"/>
  <sheetViews>
    <sheetView workbookViewId="0">
      <selection activeCell="J11" sqref="J11"/>
    </sheetView>
  </sheetViews>
  <sheetFormatPr defaultRowHeight="18.75" x14ac:dyDescent="0.4"/>
  <cols>
    <col min="1" max="1" width="18.375" customWidth="1"/>
  </cols>
  <sheetData>
    <row r="1" spans="1:31" x14ac:dyDescent="0.4">
      <c r="A1" s="14" t="s">
        <v>121</v>
      </c>
      <c r="B1">
        <v>4</v>
      </c>
      <c r="C1">
        <v>5</v>
      </c>
      <c r="D1">
        <v>6</v>
      </c>
      <c r="E1">
        <v>8</v>
      </c>
      <c r="L1" s="10" t="s">
        <v>630</v>
      </c>
      <c r="M1" s="3" t="s">
        <v>2380</v>
      </c>
      <c r="N1" s="3" t="s">
        <v>792</v>
      </c>
      <c r="O1" s="3" t="s">
        <v>2381</v>
      </c>
      <c r="P1" s="3" t="s">
        <v>2382</v>
      </c>
      <c r="Q1" s="3" t="s">
        <v>791</v>
      </c>
      <c r="R1" s="3" t="s">
        <v>2355</v>
      </c>
      <c r="S1" s="3" t="s">
        <v>2383</v>
      </c>
      <c r="T1" s="3" t="s">
        <v>2384</v>
      </c>
      <c r="U1" s="3" t="s">
        <v>791</v>
      </c>
      <c r="V1" s="3" t="s">
        <v>2097</v>
      </c>
      <c r="W1" s="3" t="s">
        <v>2092</v>
      </c>
      <c r="X1" s="3" t="s">
        <v>795</v>
      </c>
      <c r="Y1" s="3" t="s">
        <v>795</v>
      </c>
      <c r="Z1" s="3" t="s">
        <v>2385</v>
      </c>
      <c r="AA1" s="3" t="s">
        <v>2382</v>
      </c>
      <c r="AB1" s="3" t="s">
        <v>2364</v>
      </c>
      <c r="AC1" s="3" t="s">
        <v>2364</v>
      </c>
      <c r="AD1" s="3" t="s">
        <v>2386</v>
      </c>
      <c r="AE1" s="3" t="s">
        <v>2387</v>
      </c>
    </row>
    <row r="2" spans="1:31" x14ac:dyDescent="0.4">
      <c r="A2" s="14" t="s">
        <v>122</v>
      </c>
      <c r="B2">
        <v>7</v>
      </c>
      <c r="C2">
        <v>8</v>
      </c>
      <c r="I2">
        <v>0</v>
      </c>
      <c r="J2">
        <f>COUNTIF($B$1:$H$100,"0")</f>
        <v>5</v>
      </c>
      <c r="L2" s="15" t="str">
        <f>M1</f>
        <v>_3_4_6_7_8</v>
      </c>
    </row>
    <row r="3" spans="1:31" x14ac:dyDescent="0.4">
      <c r="A3" s="14" t="s">
        <v>123</v>
      </c>
      <c r="B3">
        <v>6</v>
      </c>
      <c r="C3">
        <v>8</v>
      </c>
      <c r="I3">
        <v>1</v>
      </c>
      <c r="J3">
        <f>COUNTIF($B$1:$H$100,"1")</f>
        <v>30</v>
      </c>
      <c r="L3" s="15" t="str">
        <f>N1</f>
        <v>_2</v>
      </c>
    </row>
    <row r="4" spans="1:31" x14ac:dyDescent="0.4">
      <c r="A4" s="14" t="s">
        <v>124</v>
      </c>
      <c r="B4">
        <v>4</v>
      </c>
      <c r="I4">
        <v>2</v>
      </c>
      <c r="J4">
        <f>COUNTIF($B$1:$H$100,"2")</f>
        <v>11</v>
      </c>
      <c r="L4" s="15" t="str">
        <f>O1</f>
        <v>_1_3_6_7</v>
      </c>
      <c r="N4" s="3" t="s">
        <v>630</v>
      </c>
    </row>
    <row r="5" spans="1:31" x14ac:dyDescent="0.4">
      <c r="A5" s="14" t="s">
        <v>125</v>
      </c>
      <c r="B5">
        <v>9</v>
      </c>
      <c r="I5">
        <v>3</v>
      </c>
      <c r="J5">
        <f>COUNTIF($B$1:$H$100,"3")</f>
        <v>32</v>
      </c>
      <c r="L5" s="15" t="str">
        <f>P1</f>
        <v>_1_7</v>
      </c>
      <c r="N5" s="15" t="s">
        <v>2380</v>
      </c>
    </row>
    <row r="6" spans="1:31" x14ac:dyDescent="0.4">
      <c r="A6" s="14" t="s">
        <v>126</v>
      </c>
      <c r="B6">
        <v>6</v>
      </c>
      <c r="I6">
        <v>4</v>
      </c>
      <c r="J6">
        <f>COUNTIF($B$1:$H$100,"4")</f>
        <v>20</v>
      </c>
      <c r="L6" s="15" t="str">
        <f>Q1</f>
        <v>_3</v>
      </c>
      <c r="N6" s="15" t="s">
        <v>792</v>
      </c>
    </row>
    <row r="7" spans="1:31" x14ac:dyDescent="0.4">
      <c r="A7" s="14" t="s">
        <v>127</v>
      </c>
      <c r="B7">
        <v>1</v>
      </c>
      <c r="C7">
        <v>2</v>
      </c>
      <c r="D7">
        <v>3</v>
      </c>
      <c r="E7">
        <v>4</v>
      </c>
      <c r="F7">
        <v>5</v>
      </c>
      <c r="I7">
        <v>5</v>
      </c>
      <c r="J7">
        <f>COUNTIF($B$1:$H$100,"5")</f>
        <v>14</v>
      </c>
      <c r="L7" s="15" t="str">
        <f>R1</f>
        <v>_7</v>
      </c>
      <c r="N7" s="15" t="s">
        <v>2381</v>
      </c>
    </row>
    <row r="8" spans="1:31" x14ac:dyDescent="0.4">
      <c r="A8" s="14" t="s">
        <v>128</v>
      </c>
      <c r="B8">
        <v>3</v>
      </c>
      <c r="I8">
        <v>6</v>
      </c>
      <c r="J8">
        <f>COUNTIF($B$1:$H$100,"6")</f>
        <v>21</v>
      </c>
      <c r="L8" s="15" t="str">
        <f>S1</f>
        <v>_1_6_8</v>
      </c>
      <c r="N8" s="15" t="s">
        <v>2382</v>
      </c>
    </row>
    <row r="9" spans="1:31" x14ac:dyDescent="0.4">
      <c r="A9" s="14" t="s">
        <v>129</v>
      </c>
      <c r="B9">
        <v>7</v>
      </c>
      <c r="I9">
        <v>7</v>
      </c>
      <c r="J9">
        <f>COUNTIF($B$1:$H$100,"7")</f>
        <v>31</v>
      </c>
      <c r="L9" s="15" t="str">
        <f>T1</f>
        <v>_1_4_6</v>
      </c>
      <c r="N9" s="15" t="s">
        <v>791</v>
      </c>
    </row>
    <row r="10" spans="1:31" x14ac:dyDescent="0.4">
      <c r="A10" s="14" t="s">
        <v>130</v>
      </c>
      <c r="B10">
        <v>4</v>
      </c>
      <c r="I10">
        <v>8</v>
      </c>
      <c r="J10">
        <f>COUNTIF($B$1:$H$100,"8")</f>
        <v>17</v>
      </c>
      <c r="L10" s="15" t="str">
        <f>U1</f>
        <v>_3</v>
      </c>
      <c r="N10" s="15" t="s">
        <v>2355</v>
      </c>
    </row>
    <row r="11" spans="1:31" x14ac:dyDescent="0.4">
      <c r="A11" s="14" t="s">
        <v>131</v>
      </c>
      <c r="B11">
        <v>4</v>
      </c>
      <c r="C11">
        <v>7</v>
      </c>
      <c r="D11">
        <v>8</v>
      </c>
      <c r="I11">
        <v>9</v>
      </c>
      <c r="J11">
        <f>COUNTIF($B$1:$H$100,"9")</f>
        <v>7</v>
      </c>
      <c r="L11" s="15" t="str">
        <f>V1</f>
        <v>_1_3_5</v>
      </c>
      <c r="N11" s="15" t="s">
        <v>2383</v>
      </c>
    </row>
    <row r="12" spans="1:31" x14ac:dyDescent="0.4">
      <c r="A12" s="14" t="s">
        <v>132</v>
      </c>
      <c r="B12">
        <v>3</v>
      </c>
      <c r="L12" s="15" t="str">
        <f>W1</f>
        <v>_0</v>
      </c>
      <c r="N12" s="15" t="s">
        <v>2384</v>
      </c>
    </row>
    <row r="13" spans="1:31" x14ac:dyDescent="0.4">
      <c r="A13" s="14" t="s">
        <v>133</v>
      </c>
      <c r="B13">
        <v>3</v>
      </c>
      <c r="C13">
        <v>6</v>
      </c>
      <c r="L13" s="15" t="str">
        <f>X1</f>
        <v>_1</v>
      </c>
      <c r="N13" s="15" t="s">
        <v>791</v>
      </c>
    </row>
    <row r="14" spans="1:31" x14ac:dyDescent="0.4">
      <c r="A14" s="14" t="s">
        <v>134</v>
      </c>
      <c r="B14">
        <v>1</v>
      </c>
      <c r="C14">
        <v>8</v>
      </c>
      <c r="L14" s="15" t="str">
        <f>Y1</f>
        <v>_1</v>
      </c>
      <c r="N14" s="15" t="s">
        <v>2097</v>
      </c>
    </row>
    <row r="15" spans="1:31" x14ac:dyDescent="0.4">
      <c r="A15" s="14" t="s">
        <v>135</v>
      </c>
      <c r="B15">
        <v>3</v>
      </c>
      <c r="L15" s="15" t="str">
        <f>Z1</f>
        <v>_4_8</v>
      </c>
      <c r="N15" s="15" t="s">
        <v>2092</v>
      </c>
    </row>
    <row r="16" spans="1:31" x14ac:dyDescent="0.4">
      <c r="A16" s="14" t="s">
        <v>136</v>
      </c>
      <c r="B16">
        <v>3</v>
      </c>
      <c r="C16">
        <v>8</v>
      </c>
      <c r="L16" s="15" t="str">
        <f>AA1</f>
        <v>_1_7</v>
      </c>
      <c r="N16" s="15" t="s">
        <v>795</v>
      </c>
    </row>
    <row r="17" spans="1:14" x14ac:dyDescent="0.4">
      <c r="A17" s="14" t="s">
        <v>137</v>
      </c>
      <c r="B17">
        <v>3</v>
      </c>
      <c r="C17">
        <v>7</v>
      </c>
      <c r="L17" s="15" t="str">
        <f>AB1</f>
        <v>_9</v>
      </c>
      <c r="N17" s="15" t="s">
        <v>795</v>
      </c>
    </row>
    <row r="18" spans="1:14" x14ac:dyDescent="0.4">
      <c r="A18" s="14" t="s">
        <v>138</v>
      </c>
      <c r="B18">
        <v>7</v>
      </c>
      <c r="L18" s="15" t="str">
        <f>AC1</f>
        <v>_9</v>
      </c>
      <c r="N18" s="15" t="s">
        <v>2385</v>
      </c>
    </row>
    <row r="19" spans="1:14" x14ac:dyDescent="0.4">
      <c r="A19" s="14" t="s">
        <v>139</v>
      </c>
      <c r="B19">
        <v>5</v>
      </c>
      <c r="L19" s="15" t="str">
        <f>AD1</f>
        <v>_1_4_9</v>
      </c>
      <c r="N19" s="15" t="s">
        <v>2382</v>
      </c>
    </row>
    <row r="20" spans="1:14" x14ac:dyDescent="0.4">
      <c r="A20" s="14" t="s">
        <v>140</v>
      </c>
      <c r="B20">
        <v>1</v>
      </c>
      <c r="L20" s="15" t="str">
        <f>AE1</f>
        <v>_6_7</v>
      </c>
      <c r="N20" s="15" t="s">
        <v>2364</v>
      </c>
    </row>
    <row r="21" spans="1:14" x14ac:dyDescent="0.4">
      <c r="A21" s="14" t="s">
        <v>1100</v>
      </c>
      <c r="B21">
        <v>3</v>
      </c>
      <c r="C21">
        <v>4</v>
      </c>
      <c r="N21" t="s">
        <v>2364</v>
      </c>
    </row>
    <row r="22" spans="1:14" x14ac:dyDescent="0.4">
      <c r="A22" s="14" t="s">
        <v>142</v>
      </c>
      <c r="B22">
        <v>7</v>
      </c>
      <c r="N22" t="s">
        <v>2386</v>
      </c>
    </row>
    <row r="23" spans="1:14" x14ac:dyDescent="0.4">
      <c r="A23" s="14" t="s">
        <v>143</v>
      </c>
      <c r="B23">
        <v>4</v>
      </c>
      <c r="C23">
        <v>6</v>
      </c>
      <c r="D23">
        <v>8</v>
      </c>
      <c r="N23" t="s">
        <v>2387</v>
      </c>
    </row>
    <row r="24" spans="1:14" x14ac:dyDescent="0.4">
      <c r="A24" s="14" t="s">
        <v>144</v>
      </c>
      <c r="B24">
        <v>9</v>
      </c>
    </row>
    <row r="25" spans="1:14" x14ac:dyDescent="0.4">
      <c r="A25" s="14" t="s">
        <v>145</v>
      </c>
      <c r="B25">
        <v>6</v>
      </c>
    </row>
    <row r="26" spans="1:14" x14ac:dyDescent="0.4">
      <c r="A26" s="14" t="s">
        <v>146</v>
      </c>
      <c r="B26">
        <v>1</v>
      </c>
    </row>
    <row r="27" spans="1:14" x14ac:dyDescent="0.4">
      <c r="A27" s="14" t="s">
        <v>147</v>
      </c>
      <c r="B27">
        <v>0</v>
      </c>
    </row>
    <row r="28" spans="1:14" x14ac:dyDescent="0.4">
      <c r="A28" s="14" t="s">
        <v>148</v>
      </c>
      <c r="B28">
        <v>1</v>
      </c>
      <c r="C28">
        <v>3</v>
      </c>
      <c r="D28">
        <v>7</v>
      </c>
    </row>
    <row r="29" spans="1:14" x14ac:dyDescent="0.4">
      <c r="A29" s="14" t="s">
        <v>149</v>
      </c>
      <c r="B29">
        <v>1</v>
      </c>
      <c r="C29">
        <v>8</v>
      </c>
    </row>
    <row r="30" spans="1:14" x14ac:dyDescent="0.4">
      <c r="A30" s="14" t="s">
        <v>150</v>
      </c>
      <c r="B30">
        <v>1</v>
      </c>
      <c r="C30">
        <v>2</v>
      </c>
    </row>
    <row r="31" spans="1:14" x14ac:dyDescent="0.4">
      <c r="A31" s="14" t="s">
        <v>151</v>
      </c>
      <c r="B31">
        <v>2</v>
      </c>
    </row>
    <row r="32" spans="1:14" x14ac:dyDescent="0.4">
      <c r="A32" s="14" t="s">
        <v>152</v>
      </c>
      <c r="B32">
        <v>1</v>
      </c>
      <c r="C32">
        <v>4</v>
      </c>
    </row>
    <row r="33" spans="1:4" x14ac:dyDescent="0.4">
      <c r="A33" s="14" t="s">
        <v>153</v>
      </c>
      <c r="B33">
        <v>4</v>
      </c>
      <c r="C33">
        <v>6</v>
      </c>
    </row>
    <row r="34" spans="1:4" x14ac:dyDescent="0.4">
      <c r="A34" s="14" t="s">
        <v>154</v>
      </c>
      <c r="B34">
        <v>1</v>
      </c>
      <c r="C34">
        <v>3</v>
      </c>
    </row>
    <row r="35" spans="1:4" x14ac:dyDescent="0.4">
      <c r="A35" s="14" t="s">
        <v>155</v>
      </c>
      <c r="B35">
        <v>7</v>
      </c>
    </row>
    <row r="36" spans="1:4" x14ac:dyDescent="0.4">
      <c r="A36" s="14" t="s">
        <v>156</v>
      </c>
      <c r="B36">
        <v>2</v>
      </c>
      <c r="C36">
        <v>6</v>
      </c>
      <c r="D36">
        <v>7</v>
      </c>
    </row>
    <row r="37" spans="1:4" x14ac:dyDescent="0.4">
      <c r="A37" s="14" t="s">
        <v>157</v>
      </c>
      <c r="B37">
        <v>1</v>
      </c>
      <c r="C37">
        <v>2</v>
      </c>
    </row>
    <row r="38" spans="1:4" x14ac:dyDescent="0.4">
      <c r="A38" s="14" t="s">
        <v>158</v>
      </c>
      <c r="B38">
        <v>7</v>
      </c>
    </row>
    <row r="39" spans="1:4" x14ac:dyDescent="0.4">
      <c r="A39" s="14" t="s">
        <v>159</v>
      </c>
      <c r="B39">
        <v>2</v>
      </c>
    </row>
    <row r="40" spans="1:4" x14ac:dyDescent="0.4">
      <c r="A40" s="14" t="s">
        <v>160</v>
      </c>
      <c r="B40">
        <v>1</v>
      </c>
    </row>
    <row r="41" spans="1:4" x14ac:dyDescent="0.4">
      <c r="A41" s="14" t="s">
        <v>625</v>
      </c>
      <c r="B41">
        <v>3</v>
      </c>
    </row>
    <row r="42" spans="1:4" x14ac:dyDescent="0.4">
      <c r="A42" s="14" t="s">
        <v>161</v>
      </c>
      <c r="B42">
        <v>3</v>
      </c>
      <c r="C42">
        <v>7</v>
      </c>
    </row>
    <row r="43" spans="1:4" x14ac:dyDescent="0.4">
      <c r="A43" s="14" t="s">
        <v>162</v>
      </c>
      <c r="B43">
        <v>0</v>
      </c>
    </row>
    <row r="44" spans="1:4" x14ac:dyDescent="0.4">
      <c r="A44" s="14" t="s">
        <v>163</v>
      </c>
      <c r="B44">
        <v>5</v>
      </c>
      <c r="C44">
        <v>7</v>
      </c>
    </row>
    <row r="45" spans="1:4" x14ac:dyDescent="0.4">
      <c r="A45" s="14" t="s">
        <v>164</v>
      </c>
      <c r="B45">
        <v>9</v>
      </c>
    </row>
    <row r="46" spans="1:4" x14ac:dyDescent="0.4">
      <c r="A46" s="14" t="s">
        <v>165</v>
      </c>
      <c r="B46">
        <v>5</v>
      </c>
      <c r="C46">
        <v>6</v>
      </c>
      <c r="D46">
        <v>7</v>
      </c>
    </row>
    <row r="47" spans="1:4" x14ac:dyDescent="0.4">
      <c r="A47" s="14" t="s">
        <v>166</v>
      </c>
      <c r="B47">
        <v>3</v>
      </c>
      <c r="C47">
        <v>7</v>
      </c>
    </row>
    <row r="48" spans="1:4" x14ac:dyDescent="0.4">
      <c r="A48" s="14" t="s">
        <v>167</v>
      </c>
      <c r="B48">
        <v>3</v>
      </c>
    </row>
    <row r="49" spans="1:5" x14ac:dyDescent="0.4">
      <c r="A49" s="14" t="s">
        <v>168</v>
      </c>
      <c r="B49">
        <v>3</v>
      </c>
      <c r="C49">
        <v>6</v>
      </c>
      <c r="D49">
        <v>7</v>
      </c>
    </row>
    <row r="50" spans="1:5" x14ac:dyDescent="0.4">
      <c r="A50" s="14" t="s">
        <v>169</v>
      </c>
      <c r="B50">
        <v>4</v>
      </c>
      <c r="C50">
        <v>6</v>
      </c>
    </row>
    <row r="51" spans="1:5" x14ac:dyDescent="0.4">
      <c r="A51" s="14" t="s">
        <v>170</v>
      </c>
      <c r="B51">
        <v>1</v>
      </c>
    </row>
    <row r="52" spans="1:5" x14ac:dyDescent="0.4">
      <c r="A52" s="14" t="s">
        <v>171</v>
      </c>
      <c r="B52">
        <v>1</v>
      </c>
      <c r="C52">
        <v>4</v>
      </c>
      <c r="D52">
        <v>8</v>
      </c>
    </row>
    <row r="53" spans="1:5" x14ac:dyDescent="0.4">
      <c r="A53" s="14" t="s">
        <v>172</v>
      </c>
      <c r="B53">
        <v>1</v>
      </c>
      <c r="C53">
        <v>3</v>
      </c>
      <c r="D53">
        <v>7</v>
      </c>
    </row>
    <row r="54" spans="1:5" x14ac:dyDescent="0.4">
      <c r="A54" s="14" t="s">
        <v>173</v>
      </c>
      <c r="B54">
        <v>3</v>
      </c>
      <c r="C54">
        <v>6</v>
      </c>
      <c r="D54">
        <v>9</v>
      </c>
    </row>
    <row r="55" spans="1:5" x14ac:dyDescent="0.4">
      <c r="A55" s="14" t="s">
        <v>174</v>
      </c>
      <c r="B55">
        <v>1</v>
      </c>
      <c r="C55">
        <v>2</v>
      </c>
    </row>
    <row r="56" spans="1:5" x14ac:dyDescent="0.4">
      <c r="A56" s="14" t="s">
        <v>175</v>
      </c>
      <c r="B56">
        <v>1</v>
      </c>
    </row>
    <row r="57" spans="1:5" x14ac:dyDescent="0.4">
      <c r="A57" s="14" t="s">
        <v>176</v>
      </c>
      <c r="B57">
        <v>1</v>
      </c>
      <c r="C57">
        <v>3</v>
      </c>
      <c r="D57">
        <v>5</v>
      </c>
    </row>
    <row r="58" spans="1:5" x14ac:dyDescent="0.4">
      <c r="A58" s="14" t="s">
        <v>177</v>
      </c>
      <c r="B58">
        <v>3</v>
      </c>
      <c r="C58">
        <v>4</v>
      </c>
      <c r="D58">
        <v>6</v>
      </c>
      <c r="E58">
        <v>7</v>
      </c>
    </row>
    <row r="59" spans="1:5" x14ac:dyDescent="0.4">
      <c r="A59" s="14" t="s">
        <v>178</v>
      </c>
      <c r="B59">
        <v>7</v>
      </c>
    </row>
    <row r="60" spans="1:5" x14ac:dyDescent="0.4">
      <c r="A60" s="14" t="s">
        <v>179</v>
      </c>
      <c r="B60">
        <v>2</v>
      </c>
      <c r="C60">
        <v>5</v>
      </c>
    </row>
    <row r="61" spans="1:5" x14ac:dyDescent="0.4">
      <c r="A61" s="14" t="s">
        <v>1700</v>
      </c>
      <c r="B61">
        <v>5</v>
      </c>
      <c r="C61">
        <v>7</v>
      </c>
    </row>
    <row r="62" spans="1:5" x14ac:dyDescent="0.4">
      <c r="A62" s="14" t="s">
        <v>181</v>
      </c>
      <c r="B62">
        <v>3</v>
      </c>
    </row>
    <row r="63" spans="1:5" x14ac:dyDescent="0.4">
      <c r="A63" s="14" t="s">
        <v>182</v>
      </c>
      <c r="B63">
        <v>3</v>
      </c>
      <c r="C63">
        <v>5</v>
      </c>
      <c r="D63">
        <v>6</v>
      </c>
      <c r="E63">
        <v>7</v>
      </c>
    </row>
    <row r="64" spans="1:5" x14ac:dyDescent="0.4">
      <c r="A64" s="14" t="s">
        <v>183</v>
      </c>
      <c r="B64">
        <v>0</v>
      </c>
    </row>
    <row r="65" spans="1:4" x14ac:dyDescent="0.4">
      <c r="A65" s="14" t="s">
        <v>184</v>
      </c>
      <c r="B65">
        <v>3</v>
      </c>
    </row>
    <row r="66" spans="1:4" x14ac:dyDescent="0.4">
      <c r="A66" s="14" t="s">
        <v>185</v>
      </c>
      <c r="B66">
        <v>1</v>
      </c>
      <c r="C66">
        <v>7</v>
      </c>
      <c r="D66">
        <v>8</v>
      </c>
    </row>
    <row r="67" spans="1:4" x14ac:dyDescent="0.4">
      <c r="A67" s="14" t="s">
        <v>186</v>
      </c>
      <c r="B67">
        <v>3</v>
      </c>
      <c r="C67">
        <v>4</v>
      </c>
      <c r="D67">
        <v>5</v>
      </c>
    </row>
    <row r="68" spans="1:4" x14ac:dyDescent="0.4">
      <c r="A68" s="14" t="s">
        <v>187</v>
      </c>
      <c r="B68">
        <v>5</v>
      </c>
      <c r="C68">
        <v>7</v>
      </c>
    </row>
    <row r="69" spans="1:4" x14ac:dyDescent="0.4">
      <c r="A69" s="14" t="s">
        <v>188</v>
      </c>
      <c r="B69">
        <v>4</v>
      </c>
      <c r="C69">
        <v>6</v>
      </c>
    </row>
    <row r="70" spans="1:4" x14ac:dyDescent="0.4">
      <c r="A70" s="14" t="s">
        <v>189</v>
      </c>
      <c r="B70">
        <v>7</v>
      </c>
      <c r="C70">
        <v>8</v>
      </c>
    </row>
    <row r="71" spans="1:4" x14ac:dyDescent="0.4">
      <c r="A71" s="14" t="s">
        <v>190</v>
      </c>
      <c r="B71">
        <v>0</v>
      </c>
    </row>
    <row r="72" spans="1:4" x14ac:dyDescent="0.4">
      <c r="A72" s="14" t="s">
        <v>191</v>
      </c>
      <c r="B72">
        <v>7</v>
      </c>
    </row>
    <row r="73" spans="1:4" x14ac:dyDescent="0.4">
      <c r="A73" s="14" t="s">
        <v>192</v>
      </c>
      <c r="B73">
        <v>4</v>
      </c>
    </row>
    <row r="74" spans="1:4" x14ac:dyDescent="0.4">
      <c r="A74" s="14" t="s">
        <v>193</v>
      </c>
      <c r="B74">
        <v>3</v>
      </c>
      <c r="C74">
        <v>5</v>
      </c>
      <c r="D74">
        <v>8</v>
      </c>
    </row>
    <row r="75" spans="1:4" x14ac:dyDescent="0.4">
      <c r="A75" s="14" t="s">
        <v>194</v>
      </c>
      <c r="B75">
        <v>3</v>
      </c>
      <c r="C75">
        <v>4</v>
      </c>
    </row>
    <row r="76" spans="1:4" x14ac:dyDescent="0.4">
      <c r="A76" s="14" t="s">
        <v>195</v>
      </c>
      <c r="B76">
        <v>2</v>
      </c>
      <c r="C76">
        <v>7</v>
      </c>
      <c r="D76">
        <v>8</v>
      </c>
    </row>
    <row r="77" spans="1:4" x14ac:dyDescent="0.4">
      <c r="A77" s="14" t="s">
        <v>196</v>
      </c>
      <c r="B77">
        <v>3</v>
      </c>
    </row>
    <row r="78" spans="1:4" x14ac:dyDescent="0.4">
      <c r="A78" s="14" t="s">
        <v>197</v>
      </c>
      <c r="B78">
        <v>1</v>
      </c>
      <c r="C78">
        <v>3</v>
      </c>
    </row>
    <row r="79" spans="1:4" x14ac:dyDescent="0.4">
      <c r="A79" s="14" t="s">
        <v>198</v>
      </c>
      <c r="B79">
        <v>6</v>
      </c>
    </row>
    <row r="80" spans="1:4" x14ac:dyDescent="0.4">
      <c r="A80" s="14" t="s">
        <v>199</v>
      </c>
      <c r="B80">
        <v>1</v>
      </c>
      <c r="C80">
        <v>5</v>
      </c>
      <c r="D80">
        <v>8</v>
      </c>
    </row>
    <row r="81" spans="1:6" x14ac:dyDescent="0.4">
      <c r="A81" s="14" t="s">
        <v>2091</v>
      </c>
      <c r="B81">
        <v>1</v>
      </c>
      <c r="C81">
        <v>2</v>
      </c>
    </row>
    <row r="82" spans="1:6" x14ac:dyDescent="0.4">
      <c r="A82" s="14" t="s">
        <v>200</v>
      </c>
      <c r="B82">
        <v>3</v>
      </c>
      <c r="C82">
        <v>4</v>
      </c>
      <c r="D82">
        <v>6</v>
      </c>
      <c r="E82">
        <v>7</v>
      </c>
      <c r="F82">
        <v>8</v>
      </c>
    </row>
    <row r="83" spans="1:6" x14ac:dyDescent="0.4">
      <c r="A83" s="14" t="s">
        <v>201</v>
      </c>
      <c r="B83">
        <v>2</v>
      </c>
    </row>
    <row r="84" spans="1:6" x14ac:dyDescent="0.4">
      <c r="A84" s="14" t="s">
        <v>202</v>
      </c>
      <c r="B84">
        <v>1</v>
      </c>
      <c r="C84">
        <v>3</v>
      </c>
      <c r="D84">
        <v>6</v>
      </c>
      <c r="E84">
        <v>7</v>
      </c>
    </row>
    <row r="85" spans="1:6" x14ac:dyDescent="0.4">
      <c r="A85" s="14" t="s">
        <v>203</v>
      </c>
      <c r="B85">
        <v>1</v>
      </c>
      <c r="C85">
        <v>7</v>
      </c>
    </row>
    <row r="86" spans="1:6" x14ac:dyDescent="0.4">
      <c r="A86" s="14" t="s">
        <v>204</v>
      </c>
      <c r="B86">
        <v>3</v>
      </c>
    </row>
    <row r="87" spans="1:6" x14ac:dyDescent="0.4">
      <c r="A87" s="14" t="s">
        <v>205</v>
      </c>
      <c r="B87">
        <v>7</v>
      </c>
    </row>
    <row r="88" spans="1:6" x14ac:dyDescent="0.4">
      <c r="A88" s="14" t="s">
        <v>206</v>
      </c>
      <c r="B88">
        <v>1</v>
      </c>
      <c r="C88">
        <v>6</v>
      </c>
      <c r="D88">
        <v>8</v>
      </c>
    </row>
    <row r="89" spans="1:6" x14ac:dyDescent="0.4">
      <c r="A89" s="14" t="s">
        <v>207</v>
      </c>
      <c r="B89">
        <v>1</v>
      </c>
      <c r="C89">
        <v>4</v>
      </c>
      <c r="D89">
        <v>6</v>
      </c>
    </row>
    <row r="90" spans="1:6" x14ac:dyDescent="0.4">
      <c r="A90" s="14" t="s">
        <v>208</v>
      </c>
      <c r="B90">
        <v>3</v>
      </c>
    </row>
    <row r="91" spans="1:6" x14ac:dyDescent="0.4">
      <c r="A91" s="14" t="s">
        <v>209</v>
      </c>
      <c r="B91">
        <v>1</v>
      </c>
      <c r="C91">
        <v>3</v>
      </c>
      <c r="D91">
        <v>5</v>
      </c>
    </row>
    <row r="92" spans="1:6" x14ac:dyDescent="0.4">
      <c r="A92" s="14" t="s">
        <v>210</v>
      </c>
      <c r="B92">
        <v>0</v>
      </c>
    </row>
    <row r="93" spans="1:6" x14ac:dyDescent="0.4">
      <c r="A93" s="14" t="s">
        <v>211</v>
      </c>
      <c r="B93">
        <v>1</v>
      </c>
    </row>
    <row r="94" spans="1:6" x14ac:dyDescent="0.4">
      <c r="A94" s="14" t="s">
        <v>212</v>
      </c>
      <c r="B94">
        <v>1</v>
      </c>
    </row>
    <row r="95" spans="1:6" x14ac:dyDescent="0.4">
      <c r="A95" s="14" t="s">
        <v>213</v>
      </c>
      <c r="B95">
        <v>4</v>
      </c>
      <c r="C95">
        <v>8</v>
      </c>
    </row>
    <row r="96" spans="1:6" x14ac:dyDescent="0.4">
      <c r="A96" s="14" t="s">
        <v>214</v>
      </c>
      <c r="B96">
        <v>1</v>
      </c>
      <c r="C96">
        <v>7</v>
      </c>
    </row>
    <row r="97" spans="1:4" x14ac:dyDescent="0.4">
      <c r="A97" s="14" t="s">
        <v>215</v>
      </c>
      <c r="B97">
        <v>9</v>
      </c>
    </row>
    <row r="98" spans="1:4" x14ac:dyDescent="0.4">
      <c r="A98" s="14" t="s">
        <v>216</v>
      </c>
      <c r="B98">
        <v>9</v>
      </c>
    </row>
    <row r="99" spans="1:4" x14ac:dyDescent="0.4">
      <c r="A99" s="14" t="s">
        <v>217</v>
      </c>
      <c r="B99">
        <v>1</v>
      </c>
      <c r="C99">
        <v>4</v>
      </c>
      <c r="D99">
        <v>9</v>
      </c>
    </row>
    <row r="100" spans="1:4" x14ac:dyDescent="0.4">
      <c r="A100" s="14" t="s">
        <v>218</v>
      </c>
      <c r="B100">
        <v>6</v>
      </c>
      <c r="C100">
        <v>7</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00"/>
  <sheetViews>
    <sheetView topLeftCell="A94" workbookViewId="0">
      <selection activeCell="B81" sqref="B81:E100"/>
    </sheetView>
  </sheetViews>
  <sheetFormatPr defaultRowHeight="18.75" x14ac:dyDescent="0.4"/>
  <cols>
    <col min="1" max="1" width="18.375" customWidth="1"/>
  </cols>
  <sheetData>
    <row r="1" spans="1:31" x14ac:dyDescent="0.4">
      <c r="A1" s="14" t="s">
        <v>121</v>
      </c>
      <c r="B1">
        <v>1</v>
      </c>
      <c r="C1">
        <v>2</v>
      </c>
      <c r="D1">
        <v>4</v>
      </c>
      <c r="L1" s="3" t="s">
        <v>2348</v>
      </c>
      <c r="M1" s="3" t="s">
        <v>795</v>
      </c>
      <c r="N1" s="3" t="s">
        <v>795</v>
      </c>
      <c r="O1" s="3" t="s">
        <v>601</v>
      </c>
      <c r="P1" s="3" t="s">
        <v>2388</v>
      </c>
      <c r="Q1" s="3" t="s">
        <v>2389</v>
      </c>
      <c r="R1" s="3" t="s">
        <v>790</v>
      </c>
      <c r="S1" s="3" t="s">
        <v>601</v>
      </c>
      <c r="T1" s="3" t="s">
        <v>2348</v>
      </c>
      <c r="U1" s="3" t="s">
        <v>2092</v>
      </c>
      <c r="V1" s="3" t="s">
        <v>795</v>
      </c>
      <c r="W1" s="3" t="s">
        <v>2095</v>
      </c>
      <c r="X1" s="3" t="s">
        <v>790</v>
      </c>
      <c r="Y1" s="3" t="s">
        <v>795</v>
      </c>
      <c r="Z1" s="3" t="s">
        <v>601</v>
      </c>
      <c r="AA1" s="3" t="s">
        <v>790</v>
      </c>
      <c r="AB1" s="3" t="s">
        <v>790</v>
      </c>
      <c r="AC1" s="3" t="s">
        <v>2348</v>
      </c>
      <c r="AD1" s="3" t="s">
        <v>2092</v>
      </c>
      <c r="AE1" s="3" t="s">
        <v>795</v>
      </c>
    </row>
    <row r="2" spans="1:31" x14ac:dyDescent="0.4">
      <c r="A2" s="14" t="s">
        <v>122</v>
      </c>
      <c r="B2">
        <v>1</v>
      </c>
      <c r="I2">
        <v>0</v>
      </c>
      <c r="J2">
        <f>COUNTIF($B$1:$H$100,"0")</f>
        <v>5</v>
      </c>
      <c r="L2" s="15" t="str">
        <f>M1</f>
        <v>_1</v>
      </c>
    </row>
    <row r="3" spans="1:31" x14ac:dyDescent="0.4">
      <c r="A3" s="14" t="s">
        <v>123</v>
      </c>
      <c r="B3">
        <v>1</v>
      </c>
      <c r="I3">
        <v>1</v>
      </c>
      <c r="J3">
        <f>COUNTIF($B$1:$H$100,"1")</f>
        <v>81</v>
      </c>
      <c r="L3" s="15" t="str">
        <f>N1</f>
        <v>_1</v>
      </c>
    </row>
    <row r="4" spans="1:31" x14ac:dyDescent="0.4">
      <c r="A4" s="14" t="s">
        <v>124</v>
      </c>
      <c r="B4">
        <v>1</v>
      </c>
      <c r="I4">
        <v>2</v>
      </c>
      <c r="J4">
        <f>COUNTIF($B$1:$H$100,"2")</f>
        <v>15</v>
      </c>
      <c r="L4" s="15" t="str">
        <f>O1</f>
        <v>_4</v>
      </c>
      <c r="N4" s="3" t="s">
        <v>2348</v>
      </c>
    </row>
    <row r="5" spans="1:31" x14ac:dyDescent="0.4">
      <c r="A5" s="14" t="s">
        <v>125</v>
      </c>
      <c r="B5">
        <v>6</v>
      </c>
      <c r="I5">
        <v>3</v>
      </c>
      <c r="J5">
        <f>COUNTIF($B$1:$H$100,"3")</f>
        <v>6</v>
      </c>
      <c r="L5" s="15" t="str">
        <f>P1</f>
        <v>_1_2_3_4</v>
      </c>
      <c r="N5" s="15" t="s">
        <v>795</v>
      </c>
    </row>
    <row r="6" spans="1:31" x14ac:dyDescent="0.4">
      <c r="A6" s="14" t="s">
        <v>126</v>
      </c>
      <c r="B6">
        <v>1</v>
      </c>
      <c r="I6">
        <v>4</v>
      </c>
      <c r="J6">
        <f>COUNTIF($B$1:$H$100,"4")</f>
        <v>27</v>
      </c>
      <c r="L6" s="15" t="str">
        <f>Q1</f>
        <v>_1_2_4</v>
      </c>
      <c r="N6" s="15" t="s">
        <v>795</v>
      </c>
    </row>
    <row r="7" spans="1:31" x14ac:dyDescent="0.4">
      <c r="A7" s="14" t="s">
        <v>127</v>
      </c>
      <c r="B7">
        <v>1</v>
      </c>
      <c r="C7">
        <v>4</v>
      </c>
      <c r="I7">
        <v>5</v>
      </c>
      <c r="J7">
        <f>COUNTIF($B$1:$H$100,"5")</f>
        <v>9</v>
      </c>
      <c r="L7" s="15" t="str">
        <f>R1</f>
        <v>_5</v>
      </c>
      <c r="N7" s="15" t="s">
        <v>601</v>
      </c>
    </row>
    <row r="8" spans="1:31" x14ac:dyDescent="0.4">
      <c r="A8" s="14" t="s">
        <v>128</v>
      </c>
      <c r="B8">
        <v>1</v>
      </c>
      <c r="C8">
        <v>5</v>
      </c>
      <c r="I8">
        <v>6</v>
      </c>
      <c r="J8">
        <f>COUNTIF($B$1:$H$100,"6")</f>
        <v>3</v>
      </c>
      <c r="L8" s="15" t="str">
        <f>S1</f>
        <v>_4</v>
      </c>
      <c r="N8" s="15" t="s">
        <v>2388</v>
      </c>
    </row>
    <row r="9" spans="1:31" x14ac:dyDescent="0.4">
      <c r="A9" s="14" t="s">
        <v>129</v>
      </c>
      <c r="B9">
        <v>1</v>
      </c>
      <c r="C9">
        <v>6</v>
      </c>
      <c r="L9" s="15" t="str">
        <f>T1</f>
        <v>_1_4</v>
      </c>
      <c r="N9" s="15" t="s">
        <v>2389</v>
      </c>
    </row>
    <row r="10" spans="1:31" x14ac:dyDescent="0.4">
      <c r="A10" s="14" t="s">
        <v>130</v>
      </c>
      <c r="B10">
        <v>1</v>
      </c>
      <c r="L10" s="15" t="str">
        <f>U1</f>
        <v>_0</v>
      </c>
      <c r="N10" s="15" t="s">
        <v>790</v>
      </c>
    </row>
    <row r="11" spans="1:31" x14ac:dyDescent="0.4">
      <c r="A11" s="14" t="s">
        <v>131</v>
      </c>
      <c r="B11">
        <v>1</v>
      </c>
      <c r="C11">
        <v>4</v>
      </c>
      <c r="L11" s="15" t="str">
        <f>V1</f>
        <v>_1</v>
      </c>
      <c r="N11" s="15" t="s">
        <v>601</v>
      </c>
    </row>
    <row r="12" spans="1:31" x14ac:dyDescent="0.4">
      <c r="A12" s="14" t="s">
        <v>132</v>
      </c>
      <c r="B12">
        <v>1</v>
      </c>
      <c r="L12" s="15" t="str">
        <f>W1</f>
        <v>_1_3</v>
      </c>
      <c r="N12" s="15" t="s">
        <v>2348</v>
      </c>
    </row>
    <row r="13" spans="1:31" x14ac:dyDescent="0.4">
      <c r="A13" s="14" t="s">
        <v>133</v>
      </c>
      <c r="B13">
        <v>1</v>
      </c>
      <c r="L13" s="15" t="str">
        <f>X1</f>
        <v>_5</v>
      </c>
      <c r="N13" s="15" t="s">
        <v>2092</v>
      </c>
    </row>
    <row r="14" spans="1:31" x14ac:dyDescent="0.4">
      <c r="A14" s="14" t="s">
        <v>134</v>
      </c>
      <c r="B14">
        <v>0</v>
      </c>
      <c r="L14" s="15" t="str">
        <f>Y1</f>
        <v>_1</v>
      </c>
      <c r="N14" s="15" t="s">
        <v>795</v>
      </c>
    </row>
    <row r="15" spans="1:31" x14ac:dyDescent="0.4">
      <c r="A15" s="14" t="s">
        <v>135</v>
      </c>
      <c r="B15">
        <v>1</v>
      </c>
      <c r="L15" s="15" t="str">
        <f>Z1</f>
        <v>_4</v>
      </c>
      <c r="N15" s="15" t="s">
        <v>2095</v>
      </c>
    </row>
    <row r="16" spans="1:31" x14ac:dyDescent="0.4">
      <c r="A16" s="14" t="s">
        <v>136</v>
      </c>
      <c r="B16">
        <v>2</v>
      </c>
      <c r="L16" s="15" t="str">
        <f>AA1</f>
        <v>_5</v>
      </c>
      <c r="N16" s="15" t="s">
        <v>790</v>
      </c>
    </row>
    <row r="17" spans="1:14" x14ac:dyDescent="0.4">
      <c r="A17" s="14" t="s">
        <v>137</v>
      </c>
      <c r="B17">
        <v>1</v>
      </c>
      <c r="L17" s="15" t="str">
        <f>AB1</f>
        <v>_5</v>
      </c>
      <c r="N17" s="15" t="s">
        <v>795</v>
      </c>
    </row>
    <row r="18" spans="1:14" x14ac:dyDescent="0.4">
      <c r="A18" s="14" t="s">
        <v>138</v>
      </c>
      <c r="B18">
        <v>1</v>
      </c>
      <c r="L18" s="15" t="str">
        <f>AC1</f>
        <v>_1_4</v>
      </c>
      <c r="N18" s="15" t="s">
        <v>601</v>
      </c>
    </row>
    <row r="19" spans="1:14" x14ac:dyDescent="0.4">
      <c r="A19" s="14" t="s">
        <v>139</v>
      </c>
      <c r="B19">
        <v>1</v>
      </c>
      <c r="C19">
        <v>3</v>
      </c>
      <c r="L19" s="15" t="str">
        <f>AD1</f>
        <v>_0</v>
      </c>
      <c r="N19" s="15" t="s">
        <v>790</v>
      </c>
    </row>
    <row r="20" spans="1:14" x14ac:dyDescent="0.4">
      <c r="A20" s="14" t="s">
        <v>140</v>
      </c>
      <c r="B20">
        <v>0</v>
      </c>
      <c r="L20" s="15" t="str">
        <f>AE1</f>
        <v>_1</v>
      </c>
      <c r="N20" s="15" t="s">
        <v>790</v>
      </c>
    </row>
    <row r="21" spans="1:14" x14ac:dyDescent="0.4">
      <c r="A21" s="14" t="s">
        <v>1100</v>
      </c>
      <c r="B21">
        <v>1</v>
      </c>
      <c r="C21">
        <v>2</v>
      </c>
      <c r="D21">
        <v>3</v>
      </c>
      <c r="E21">
        <v>4</v>
      </c>
      <c r="F21">
        <v>6</v>
      </c>
      <c r="N21" s="15" t="s">
        <v>2348</v>
      </c>
    </row>
    <row r="22" spans="1:14" x14ac:dyDescent="0.4">
      <c r="A22" s="14" t="s">
        <v>142</v>
      </c>
      <c r="B22">
        <v>5</v>
      </c>
      <c r="N22" s="15" t="s">
        <v>2092</v>
      </c>
    </row>
    <row r="23" spans="1:14" x14ac:dyDescent="0.4">
      <c r="A23" s="14" t="s">
        <v>143</v>
      </c>
      <c r="B23">
        <v>1</v>
      </c>
      <c r="N23" s="15" t="s">
        <v>795</v>
      </c>
    </row>
    <row r="24" spans="1:14" x14ac:dyDescent="0.4">
      <c r="A24" s="14" t="s">
        <v>144</v>
      </c>
      <c r="B24">
        <v>4</v>
      </c>
    </row>
    <row r="25" spans="1:14" x14ac:dyDescent="0.4">
      <c r="A25" s="14" t="s">
        <v>145</v>
      </c>
      <c r="B25">
        <v>1</v>
      </c>
    </row>
    <row r="26" spans="1:14" x14ac:dyDescent="0.4">
      <c r="A26" s="14" t="s">
        <v>146</v>
      </c>
      <c r="B26">
        <v>1</v>
      </c>
    </row>
    <row r="27" spans="1:14" x14ac:dyDescent="0.4">
      <c r="A27" s="14" t="s">
        <v>147</v>
      </c>
      <c r="B27">
        <v>1</v>
      </c>
    </row>
    <row r="28" spans="1:14" x14ac:dyDescent="0.4">
      <c r="A28" s="14" t="s">
        <v>148</v>
      </c>
      <c r="B28">
        <v>1</v>
      </c>
      <c r="C28">
        <v>4</v>
      </c>
    </row>
    <row r="29" spans="1:14" x14ac:dyDescent="0.4">
      <c r="A29" s="14" t="s">
        <v>149</v>
      </c>
      <c r="B29">
        <v>1</v>
      </c>
      <c r="C29">
        <v>4</v>
      </c>
    </row>
    <row r="30" spans="1:14" x14ac:dyDescent="0.4">
      <c r="A30" s="14" t="s">
        <v>150</v>
      </c>
      <c r="B30">
        <v>1</v>
      </c>
    </row>
    <row r="31" spans="1:14" x14ac:dyDescent="0.4">
      <c r="A31" s="14" t="s">
        <v>151</v>
      </c>
      <c r="B31">
        <v>1</v>
      </c>
    </row>
    <row r="32" spans="1:14" x14ac:dyDescent="0.4">
      <c r="A32" s="14" t="s">
        <v>152</v>
      </c>
      <c r="B32">
        <v>1</v>
      </c>
    </row>
    <row r="33" spans="1:3" x14ac:dyDescent="0.4">
      <c r="A33" s="14" t="s">
        <v>153</v>
      </c>
      <c r="B33">
        <v>1</v>
      </c>
      <c r="C33">
        <v>4</v>
      </c>
    </row>
    <row r="34" spans="1:3" x14ac:dyDescent="0.4">
      <c r="A34" s="14" t="s">
        <v>154</v>
      </c>
      <c r="B34">
        <v>1</v>
      </c>
      <c r="C34">
        <v>4</v>
      </c>
    </row>
    <row r="35" spans="1:3" x14ac:dyDescent="0.4">
      <c r="A35" s="14" t="s">
        <v>155</v>
      </c>
      <c r="B35">
        <v>1</v>
      </c>
      <c r="C35">
        <v>4</v>
      </c>
    </row>
    <row r="36" spans="1:3" x14ac:dyDescent="0.4">
      <c r="A36" s="14" t="s">
        <v>156</v>
      </c>
      <c r="B36">
        <v>1</v>
      </c>
      <c r="C36">
        <v>5</v>
      </c>
    </row>
    <row r="37" spans="1:3" x14ac:dyDescent="0.4">
      <c r="A37" s="14" t="s">
        <v>157</v>
      </c>
      <c r="B37">
        <v>1</v>
      </c>
    </row>
    <row r="38" spans="1:3" x14ac:dyDescent="0.4">
      <c r="A38" s="14" t="s">
        <v>158</v>
      </c>
      <c r="B38">
        <v>5</v>
      </c>
    </row>
    <row r="39" spans="1:3" x14ac:dyDescent="0.4">
      <c r="A39" s="14" t="s">
        <v>159</v>
      </c>
      <c r="B39">
        <v>1</v>
      </c>
      <c r="C39">
        <v>4</v>
      </c>
    </row>
    <row r="40" spans="1:3" x14ac:dyDescent="0.4">
      <c r="A40" s="14" t="s">
        <v>160</v>
      </c>
      <c r="B40">
        <v>1</v>
      </c>
      <c r="C40">
        <v>4</v>
      </c>
    </row>
    <row r="41" spans="1:3" x14ac:dyDescent="0.4">
      <c r="A41" s="14" t="s">
        <v>625</v>
      </c>
      <c r="B41">
        <v>1</v>
      </c>
    </row>
    <row r="42" spans="1:3" x14ac:dyDescent="0.4">
      <c r="A42" s="14" t="s">
        <v>161</v>
      </c>
      <c r="B42">
        <v>1</v>
      </c>
    </row>
    <row r="43" spans="1:3" x14ac:dyDescent="0.4">
      <c r="A43" s="14" t="s">
        <v>162</v>
      </c>
      <c r="B43">
        <v>4</v>
      </c>
    </row>
    <row r="44" spans="1:3" x14ac:dyDescent="0.4">
      <c r="A44" s="14" t="s">
        <v>163</v>
      </c>
      <c r="B44">
        <v>1</v>
      </c>
      <c r="C44">
        <v>2</v>
      </c>
    </row>
    <row r="45" spans="1:3" x14ac:dyDescent="0.4">
      <c r="A45" s="14" t="s">
        <v>164</v>
      </c>
      <c r="B45">
        <v>1</v>
      </c>
    </row>
    <row r="46" spans="1:3" x14ac:dyDescent="0.4">
      <c r="A46" s="14" t="s">
        <v>165</v>
      </c>
      <c r="B46">
        <v>1</v>
      </c>
      <c r="C46">
        <v>3</v>
      </c>
    </row>
    <row r="47" spans="1:3" x14ac:dyDescent="0.4">
      <c r="A47" s="14" t="s">
        <v>166</v>
      </c>
      <c r="B47">
        <v>1</v>
      </c>
      <c r="C47">
        <v>2</v>
      </c>
    </row>
    <row r="48" spans="1:3" x14ac:dyDescent="0.4">
      <c r="A48" s="14" t="s">
        <v>167</v>
      </c>
      <c r="B48">
        <v>1</v>
      </c>
      <c r="C48">
        <v>2</v>
      </c>
    </row>
    <row r="49" spans="1:4" x14ac:dyDescent="0.4">
      <c r="A49" s="14" t="s">
        <v>168</v>
      </c>
      <c r="B49">
        <v>1</v>
      </c>
    </row>
    <row r="50" spans="1:4" x14ac:dyDescent="0.4">
      <c r="A50" s="14" t="s">
        <v>169</v>
      </c>
      <c r="B50">
        <v>1</v>
      </c>
    </row>
    <row r="51" spans="1:4" x14ac:dyDescent="0.4">
      <c r="A51" s="14" t="s">
        <v>170</v>
      </c>
      <c r="B51">
        <v>1</v>
      </c>
    </row>
    <row r="52" spans="1:4" x14ac:dyDescent="0.4">
      <c r="A52" s="14" t="s">
        <v>171</v>
      </c>
      <c r="B52">
        <v>1</v>
      </c>
      <c r="C52">
        <v>2</v>
      </c>
      <c r="D52">
        <v>4</v>
      </c>
    </row>
    <row r="53" spans="1:4" x14ac:dyDescent="0.4">
      <c r="A53" s="14" t="s">
        <v>172</v>
      </c>
      <c r="B53">
        <v>1</v>
      </c>
      <c r="C53">
        <v>4</v>
      </c>
    </row>
    <row r="54" spans="1:4" x14ac:dyDescent="0.4">
      <c r="A54" s="14" t="s">
        <v>173</v>
      </c>
      <c r="B54">
        <v>1</v>
      </c>
    </row>
    <row r="55" spans="1:4" x14ac:dyDescent="0.4">
      <c r="A55" s="14" t="s">
        <v>174</v>
      </c>
      <c r="B55">
        <v>1</v>
      </c>
      <c r="C55">
        <v>2</v>
      </c>
      <c r="D55">
        <v>4</v>
      </c>
    </row>
    <row r="56" spans="1:4" x14ac:dyDescent="0.4">
      <c r="A56" s="14" t="s">
        <v>175</v>
      </c>
      <c r="B56">
        <v>1</v>
      </c>
    </row>
    <row r="57" spans="1:4" x14ac:dyDescent="0.4">
      <c r="A57" s="14" t="s">
        <v>176</v>
      </c>
      <c r="B57">
        <v>1</v>
      </c>
    </row>
    <row r="58" spans="1:4" x14ac:dyDescent="0.4">
      <c r="A58" s="14" t="s">
        <v>177</v>
      </c>
      <c r="B58">
        <v>1</v>
      </c>
      <c r="C58">
        <v>3</v>
      </c>
      <c r="D58">
        <v>4</v>
      </c>
    </row>
    <row r="59" spans="1:4" x14ac:dyDescent="0.4">
      <c r="A59" s="14" t="s">
        <v>178</v>
      </c>
      <c r="B59">
        <v>1</v>
      </c>
    </row>
    <row r="60" spans="1:4" x14ac:dyDescent="0.4">
      <c r="A60" s="14" t="s">
        <v>179</v>
      </c>
      <c r="B60">
        <v>1</v>
      </c>
    </row>
    <row r="61" spans="1:4" x14ac:dyDescent="0.4">
      <c r="A61" s="14" t="s">
        <v>1700</v>
      </c>
      <c r="B61">
        <v>1</v>
      </c>
    </row>
    <row r="62" spans="1:4" x14ac:dyDescent="0.4">
      <c r="A62" s="14" t="s">
        <v>181</v>
      </c>
      <c r="B62">
        <v>1</v>
      </c>
      <c r="C62">
        <v>4</v>
      </c>
    </row>
    <row r="63" spans="1:4" x14ac:dyDescent="0.4">
      <c r="A63" s="14" t="s">
        <v>182</v>
      </c>
      <c r="B63">
        <v>1</v>
      </c>
      <c r="C63">
        <v>2</v>
      </c>
    </row>
    <row r="64" spans="1:4" x14ac:dyDescent="0.4">
      <c r="A64" s="14" t="s">
        <v>183</v>
      </c>
      <c r="B64">
        <v>0</v>
      </c>
    </row>
    <row r="65" spans="1:3" x14ac:dyDescent="0.4">
      <c r="A65" s="14" t="s">
        <v>184</v>
      </c>
      <c r="B65">
        <v>1</v>
      </c>
    </row>
    <row r="66" spans="1:3" x14ac:dyDescent="0.4">
      <c r="A66" s="14" t="s">
        <v>185</v>
      </c>
      <c r="B66">
        <v>1</v>
      </c>
    </row>
    <row r="67" spans="1:3" x14ac:dyDescent="0.4">
      <c r="A67" s="14" t="s">
        <v>186</v>
      </c>
      <c r="B67">
        <v>1</v>
      </c>
      <c r="C67">
        <v>4</v>
      </c>
    </row>
    <row r="68" spans="1:3" x14ac:dyDescent="0.4">
      <c r="A68" s="14" t="s">
        <v>187</v>
      </c>
      <c r="B68">
        <v>1</v>
      </c>
      <c r="C68">
        <v>5</v>
      </c>
    </row>
    <row r="69" spans="1:3" x14ac:dyDescent="0.4">
      <c r="A69" s="14" t="s">
        <v>188</v>
      </c>
      <c r="B69">
        <v>1</v>
      </c>
    </row>
    <row r="70" spans="1:3" x14ac:dyDescent="0.4">
      <c r="A70" s="14" t="s">
        <v>189</v>
      </c>
      <c r="B70">
        <v>1</v>
      </c>
    </row>
    <row r="71" spans="1:3" x14ac:dyDescent="0.4">
      <c r="A71" s="14" t="s">
        <v>190</v>
      </c>
      <c r="B71">
        <v>1</v>
      </c>
    </row>
    <row r="72" spans="1:3" x14ac:dyDescent="0.4">
      <c r="A72" s="14" t="s">
        <v>191</v>
      </c>
      <c r="B72">
        <v>1</v>
      </c>
    </row>
    <row r="73" spans="1:3" x14ac:dyDescent="0.4">
      <c r="A73" s="14" t="s">
        <v>192</v>
      </c>
      <c r="B73">
        <v>2</v>
      </c>
    </row>
    <row r="74" spans="1:3" x14ac:dyDescent="0.4">
      <c r="A74" s="14" t="s">
        <v>193</v>
      </c>
      <c r="B74">
        <v>1</v>
      </c>
    </row>
    <row r="75" spans="1:3" x14ac:dyDescent="0.4">
      <c r="A75" s="14" t="s">
        <v>194</v>
      </c>
      <c r="B75">
        <v>1</v>
      </c>
      <c r="C75">
        <v>2</v>
      </c>
    </row>
    <row r="76" spans="1:3" x14ac:dyDescent="0.4">
      <c r="A76" s="14" t="s">
        <v>195</v>
      </c>
      <c r="B76">
        <v>1</v>
      </c>
    </row>
    <row r="77" spans="1:3" x14ac:dyDescent="0.4">
      <c r="A77" s="14" t="s">
        <v>196</v>
      </c>
      <c r="B77">
        <v>1</v>
      </c>
    </row>
    <row r="78" spans="1:3" x14ac:dyDescent="0.4">
      <c r="A78" s="14" t="s">
        <v>197</v>
      </c>
      <c r="B78">
        <v>1</v>
      </c>
      <c r="C78">
        <v>2</v>
      </c>
    </row>
    <row r="79" spans="1:3" x14ac:dyDescent="0.4">
      <c r="A79" s="14" t="s">
        <v>198</v>
      </c>
      <c r="B79">
        <v>1</v>
      </c>
    </row>
    <row r="80" spans="1:3" x14ac:dyDescent="0.4">
      <c r="A80" s="14" t="s">
        <v>199</v>
      </c>
      <c r="B80">
        <v>1</v>
      </c>
      <c r="C80">
        <v>2</v>
      </c>
    </row>
    <row r="81" spans="1:5" x14ac:dyDescent="0.4">
      <c r="A81" s="14" t="s">
        <v>2091</v>
      </c>
      <c r="B81">
        <v>1</v>
      </c>
      <c r="C81">
        <v>4</v>
      </c>
    </row>
    <row r="82" spans="1:5" x14ac:dyDescent="0.4">
      <c r="A82" s="14" t="s">
        <v>200</v>
      </c>
      <c r="B82">
        <v>1</v>
      </c>
    </row>
    <row r="83" spans="1:5" x14ac:dyDescent="0.4">
      <c r="A83" s="14" t="s">
        <v>201</v>
      </c>
      <c r="B83">
        <v>1</v>
      </c>
    </row>
    <row r="84" spans="1:5" x14ac:dyDescent="0.4">
      <c r="A84" s="14" t="s">
        <v>202</v>
      </c>
      <c r="B84">
        <v>4</v>
      </c>
    </row>
    <row r="85" spans="1:5" x14ac:dyDescent="0.4">
      <c r="A85" s="14" t="s">
        <v>203</v>
      </c>
      <c r="B85">
        <v>1</v>
      </c>
      <c r="C85">
        <v>2</v>
      </c>
      <c r="D85">
        <v>3</v>
      </c>
      <c r="E85">
        <v>4</v>
      </c>
    </row>
    <row r="86" spans="1:5" x14ac:dyDescent="0.4">
      <c r="A86" s="14" t="s">
        <v>204</v>
      </c>
      <c r="B86">
        <v>1</v>
      </c>
      <c r="C86">
        <v>2</v>
      </c>
      <c r="D86">
        <v>4</v>
      </c>
    </row>
    <row r="87" spans="1:5" x14ac:dyDescent="0.4">
      <c r="A87" s="14" t="s">
        <v>205</v>
      </c>
      <c r="B87">
        <v>5</v>
      </c>
    </row>
    <row r="88" spans="1:5" x14ac:dyDescent="0.4">
      <c r="A88" s="14" t="s">
        <v>206</v>
      </c>
      <c r="B88">
        <v>4</v>
      </c>
    </row>
    <row r="89" spans="1:5" x14ac:dyDescent="0.4">
      <c r="A89" s="14" t="s">
        <v>207</v>
      </c>
      <c r="B89">
        <v>1</v>
      </c>
      <c r="C89">
        <v>4</v>
      </c>
    </row>
    <row r="90" spans="1:5" x14ac:dyDescent="0.4">
      <c r="A90" s="14" t="s">
        <v>208</v>
      </c>
      <c r="B90">
        <v>0</v>
      </c>
    </row>
    <row r="91" spans="1:5" x14ac:dyDescent="0.4">
      <c r="A91" s="14" t="s">
        <v>209</v>
      </c>
      <c r="B91">
        <v>1</v>
      </c>
    </row>
    <row r="92" spans="1:5" x14ac:dyDescent="0.4">
      <c r="A92" s="14" t="s">
        <v>210</v>
      </c>
      <c r="B92">
        <v>1</v>
      </c>
      <c r="C92">
        <v>3</v>
      </c>
    </row>
    <row r="93" spans="1:5" x14ac:dyDescent="0.4">
      <c r="A93" s="14" t="s">
        <v>211</v>
      </c>
      <c r="B93">
        <v>5</v>
      </c>
    </row>
    <row r="94" spans="1:5" x14ac:dyDescent="0.4">
      <c r="A94" s="14" t="s">
        <v>212</v>
      </c>
      <c r="B94">
        <v>1</v>
      </c>
    </row>
    <row r="95" spans="1:5" x14ac:dyDescent="0.4">
      <c r="A95" s="14" t="s">
        <v>213</v>
      </c>
      <c r="B95">
        <v>4</v>
      </c>
    </row>
    <row r="96" spans="1:5" x14ac:dyDescent="0.4">
      <c r="A96" s="14" t="s">
        <v>214</v>
      </c>
      <c r="B96">
        <v>5</v>
      </c>
    </row>
    <row r="97" spans="1:3" x14ac:dyDescent="0.4">
      <c r="A97" s="14" t="s">
        <v>215</v>
      </c>
      <c r="B97">
        <v>5</v>
      </c>
    </row>
    <row r="98" spans="1:3" x14ac:dyDescent="0.4">
      <c r="A98" s="14" t="s">
        <v>216</v>
      </c>
      <c r="B98">
        <v>1</v>
      </c>
      <c r="C98">
        <v>4</v>
      </c>
    </row>
    <row r="99" spans="1:3" x14ac:dyDescent="0.4">
      <c r="A99" s="14" t="s">
        <v>217</v>
      </c>
      <c r="B99">
        <v>0</v>
      </c>
    </row>
    <row r="100" spans="1:3" x14ac:dyDescent="0.4">
      <c r="A100" s="14" t="s">
        <v>218</v>
      </c>
      <c r="B100">
        <v>1</v>
      </c>
    </row>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00"/>
  <sheetViews>
    <sheetView topLeftCell="A7" workbookViewId="0">
      <selection activeCell="N19" sqref="N19"/>
    </sheetView>
  </sheetViews>
  <sheetFormatPr defaultRowHeight="18.75" x14ac:dyDescent="0.4"/>
  <cols>
    <col min="1" max="1" width="18.375" customWidth="1"/>
  </cols>
  <sheetData>
    <row r="1" spans="1:35" x14ac:dyDescent="0.4">
      <c r="A1" s="14" t="s">
        <v>121</v>
      </c>
      <c r="B1">
        <v>2</v>
      </c>
      <c r="C1">
        <v>4</v>
      </c>
      <c r="D1">
        <v>5</v>
      </c>
      <c r="E1">
        <v>6</v>
      </c>
      <c r="F1">
        <v>9</v>
      </c>
      <c r="P1" s="3" t="s">
        <v>2365</v>
      </c>
      <c r="Q1" s="3" t="s">
        <v>2385</v>
      </c>
      <c r="R1" s="3" t="s">
        <v>2093</v>
      </c>
      <c r="S1" s="3" t="s">
        <v>2390</v>
      </c>
      <c r="T1" s="3" t="s">
        <v>2391</v>
      </c>
      <c r="U1" s="3" t="s">
        <v>2392</v>
      </c>
      <c r="V1" s="3" t="s">
        <v>795</v>
      </c>
      <c r="W1" s="3" t="s">
        <v>2358</v>
      </c>
      <c r="X1" s="3" t="s">
        <v>2393</v>
      </c>
      <c r="Y1" s="3" t="s">
        <v>2092</v>
      </c>
      <c r="Z1" s="3" t="s">
        <v>795</v>
      </c>
      <c r="AA1" s="3" t="s">
        <v>2394</v>
      </c>
      <c r="AB1" s="3" t="s">
        <v>2095</v>
      </c>
      <c r="AC1" s="3" t="s">
        <v>795</v>
      </c>
      <c r="AD1" s="3" t="s">
        <v>2395</v>
      </c>
      <c r="AE1" s="3" t="s">
        <v>2365</v>
      </c>
      <c r="AF1" s="3" t="s">
        <v>2094</v>
      </c>
      <c r="AG1" s="3" t="s">
        <v>2347</v>
      </c>
      <c r="AH1" s="3" t="s">
        <v>2092</v>
      </c>
      <c r="AI1" s="3" t="s">
        <v>2094</v>
      </c>
    </row>
    <row r="2" spans="1:35" x14ac:dyDescent="0.4">
      <c r="A2" s="14" t="s">
        <v>122</v>
      </c>
      <c r="B2">
        <v>1</v>
      </c>
      <c r="M2">
        <v>0</v>
      </c>
      <c r="N2">
        <f>COUNTIF($B$1:$L$100,"0")</f>
        <v>4</v>
      </c>
      <c r="P2" s="15" t="str">
        <f>Q1</f>
        <v>_4_8</v>
      </c>
    </row>
    <row r="3" spans="1:35" x14ac:dyDescent="0.4">
      <c r="A3" s="14" t="s">
        <v>123</v>
      </c>
      <c r="B3">
        <v>1</v>
      </c>
      <c r="C3">
        <v>6</v>
      </c>
      <c r="D3">
        <v>8</v>
      </c>
      <c r="E3">
        <v>11</v>
      </c>
      <c r="M3">
        <v>1</v>
      </c>
      <c r="N3">
        <f>COUNTIF($B$1:$L$100,"1")</f>
        <v>78</v>
      </c>
      <c r="P3" s="15" t="str">
        <f>R1</f>
        <v>_1_2_3</v>
      </c>
    </row>
    <row r="4" spans="1:35" x14ac:dyDescent="0.4">
      <c r="A4" s="14" t="s">
        <v>124</v>
      </c>
      <c r="B4">
        <v>1</v>
      </c>
      <c r="M4">
        <v>2</v>
      </c>
      <c r="N4">
        <f>COUNTIF($B$1:$L$100,"2")</f>
        <v>40</v>
      </c>
      <c r="P4" s="15" t="str">
        <f>S1</f>
        <v>_1_7_12</v>
      </c>
      <c r="R4" s="3" t="s">
        <v>2365</v>
      </c>
    </row>
    <row r="5" spans="1:35" x14ac:dyDescent="0.4">
      <c r="A5" s="14" t="s">
        <v>125</v>
      </c>
      <c r="B5">
        <v>1</v>
      </c>
      <c r="C5">
        <v>3</v>
      </c>
      <c r="D5">
        <v>6</v>
      </c>
      <c r="E5">
        <v>10</v>
      </c>
      <c r="F5">
        <v>15</v>
      </c>
      <c r="M5">
        <v>3</v>
      </c>
      <c r="N5">
        <f>COUNTIF($B$1:$L$100,"3")</f>
        <v>33</v>
      </c>
      <c r="P5" s="15" t="str">
        <f>T1</f>
        <v>_1_9_11_15</v>
      </c>
      <c r="R5" s="15" t="s">
        <v>2385</v>
      </c>
    </row>
    <row r="6" spans="1:35" x14ac:dyDescent="0.4">
      <c r="A6" s="14" t="s">
        <v>126</v>
      </c>
      <c r="B6">
        <v>2</v>
      </c>
      <c r="M6">
        <v>4</v>
      </c>
      <c r="N6">
        <f>COUNTIF($B$1:$L$100,"4")</f>
        <v>16</v>
      </c>
      <c r="P6" s="15" t="str">
        <f>U1</f>
        <v>_1_2_4_6_8_9</v>
      </c>
      <c r="R6" s="15" t="s">
        <v>2093</v>
      </c>
    </row>
    <row r="7" spans="1:35" x14ac:dyDescent="0.4">
      <c r="A7" s="14" t="s">
        <v>127</v>
      </c>
      <c r="B7">
        <v>1</v>
      </c>
      <c r="C7">
        <v>3</v>
      </c>
      <c r="D7">
        <v>6</v>
      </c>
      <c r="E7">
        <v>7</v>
      </c>
      <c r="F7">
        <v>8</v>
      </c>
      <c r="M7">
        <v>5</v>
      </c>
      <c r="N7">
        <f>COUNTIF($B$1:$L$100,"5")</f>
        <v>10</v>
      </c>
      <c r="P7" s="15" t="str">
        <f>V1</f>
        <v>_1</v>
      </c>
      <c r="R7" s="15" t="s">
        <v>2390</v>
      </c>
    </row>
    <row r="8" spans="1:35" x14ac:dyDescent="0.4">
      <c r="A8" s="14" t="s">
        <v>128</v>
      </c>
      <c r="B8">
        <v>1</v>
      </c>
      <c r="C8">
        <v>15</v>
      </c>
      <c r="M8">
        <v>6</v>
      </c>
      <c r="N8">
        <f>COUNTIF($B$1:$L$100,"6")</f>
        <v>14</v>
      </c>
      <c r="P8" s="15" t="str">
        <f>W1</f>
        <v>_1_5_8</v>
      </c>
      <c r="R8" s="15" t="s">
        <v>2391</v>
      </c>
    </row>
    <row r="9" spans="1:35" x14ac:dyDescent="0.4">
      <c r="A9" s="14" t="s">
        <v>129</v>
      </c>
      <c r="B9">
        <v>3</v>
      </c>
      <c r="C9">
        <v>4</v>
      </c>
      <c r="D9">
        <v>15</v>
      </c>
      <c r="M9">
        <v>7</v>
      </c>
      <c r="N9">
        <f>COUNTIF($B$1:$L$100,"7")</f>
        <v>4</v>
      </c>
      <c r="P9" s="15" t="str">
        <f>X1</f>
        <v>_1_11</v>
      </c>
      <c r="R9" s="15" t="s">
        <v>2392</v>
      </c>
    </row>
    <row r="10" spans="1:35" x14ac:dyDescent="0.4">
      <c r="A10" s="14" t="s">
        <v>130</v>
      </c>
      <c r="B10">
        <v>1</v>
      </c>
      <c r="C10">
        <v>2</v>
      </c>
      <c r="D10">
        <v>8</v>
      </c>
      <c r="E10">
        <v>15</v>
      </c>
      <c r="M10">
        <v>8</v>
      </c>
      <c r="N10">
        <f>COUNTIF($B$1:$L$100,"8")</f>
        <v>16</v>
      </c>
      <c r="P10" s="15" t="str">
        <f>Y1</f>
        <v>_0</v>
      </c>
      <c r="R10" s="15" t="s">
        <v>795</v>
      </c>
    </row>
    <row r="11" spans="1:35" x14ac:dyDescent="0.4">
      <c r="A11" s="14" t="s">
        <v>131</v>
      </c>
      <c r="B11">
        <v>1</v>
      </c>
      <c r="C11">
        <v>2</v>
      </c>
      <c r="D11">
        <v>4</v>
      </c>
      <c r="E11">
        <v>13</v>
      </c>
      <c r="F11">
        <v>15</v>
      </c>
      <c r="M11">
        <v>9</v>
      </c>
      <c r="N11">
        <f>COUNTIF($B$1:$L$100,"9")</f>
        <v>19</v>
      </c>
      <c r="P11" s="15" t="str">
        <f>Z1</f>
        <v>_1</v>
      </c>
      <c r="R11" s="15" t="s">
        <v>2358</v>
      </c>
    </row>
    <row r="12" spans="1:35" x14ac:dyDescent="0.4">
      <c r="A12" s="14" t="s">
        <v>132</v>
      </c>
      <c r="B12">
        <v>1</v>
      </c>
      <c r="C12">
        <v>2</v>
      </c>
      <c r="M12">
        <v>10</v>
      </c>
      <c r="N12">
        <f>COUNTIF($B$1:$L$100,"10")</f>
        <v>11</v>
      </c>
      <c r="P12" s="15" t="str">
        <f>AA1</f>
        <v>_1_3_10</v>
      </c>
      <c r="R12" s="15" t="s">
        <v>2393</v>
      </c>
    </row>
    <row r="13" spans="1:35" x14ac:dyDescent="0.4">
      <c r="A13" s="14" t="s">
        <v>133</v>
      </c>
      <c r="B13">
        <v>1</v>
      </c>
      <c r="C13">
        <v>3</v>
      </c>
      <c r="D13">
        <v>15</v>
      </c>
      <c r="M13">
        <v>11</v>
      </c>
      <c r="N13">
        <f>COUNTIF($B$1:$L$100,"11")</f>
        <v>11</v>
      </c>
      <c r="P13" s="15" t="str">
        <f>AB1</f>
        <v>_1_3</v>
      </c>
      <c r="R13" s="15" t="s">
        <v>2092</v>
      </c>
    </row>
    <row r="14" spans="1:35" x14ac:dyDescent="0.4">
      <c r="A14" s="14" t="s">
        <v>134</v>
      </c>
      <c r="B14">
        <v>0</v>
      </c>
      <c r="M14">
        <v>12</v>
      </c>
      <c r="N14">
        <f>COUNTIF($B$1:$L$100,"12")</f>
        <v>1</v>
      </c>
      <c r="P14" s="15" t="str">
        <f>AC1</f>
        <v>_1</v>
      </c>
      <c r="R14" s="15" t="s">
        <v>795</v>
      </c>
    </row>
    <row r="15" spans="1:35" x14ac:dyDescent="0.4">
      <c r="A15" s="14" t="s">
        <v>135</v>
      </c>
      <c r="B15">
        <v>1</v>
      </c>
      <c r="M15">
        <v>13</v>
      </c>
      <c r="N15">
        <f>COUNTIF($B$1:$L$100,"13")</f>
        <v>1</v>
      </c>
      <c r="P15" s="15" t="str">
        <f>AD1</f>
        <v>_9_15</v>
      </c>
      <c r="R15" s="15" t="s">
        <v>2394</v>
      </c>
    </row>
    <row r="16" spans="1:35" x14ac:dyDescent="0.4">
      <c r="A16" s="14" t="s">
        <v>136</v>
      </c>
      <c r="B16">
        <v>1</v>
      </c>
      <c r="C16">
        <v>3</v>
      </c>
      <c r="D16">
        <v>5</v>
      </c>
      <c r="M16">
        <v>14</v>
      </c>
      <c r="N16">
        <f>COUNTIF($B$1:$L$100,"14")</f>
        <v>3</v>
      </c>
      <c r="P16" s="15" t="str">
        <f>AE1</f>
        <v>_1_3_9</v>
      </c>
      <c r="R16" s="15" t="s">
        <v>2095</v>
      </c>
    </row>
    <row r="17" spans="1:18" x14ac:dyDescent="0.4">
      <c r="A17" s="14" t="s">
        <v>137</v>
      </c>
      <c r="B17">
        <v>1</v>
      </c>
      <c r="C17">
        <v>2</v>
      </c>
      <c r="D17">
        <v>6</v>
      </c>
      <c r="E17">
        <v>8</v>
      </c>
      <c r="M17">
        <v>15</v>
      </c>
      <c r="N17">
        <f>COUNTIF($B$1:$L$100,"15")</f>
        <v>23</v>
      </c>
      <c r="P17" s="15" t="str">
        <f>AF1</f>
        <v>_1_15</v>
      </c>
      <c r="R17" s="15" t="s">
        <v>795</v>
      </c>
    </row>
    <row r="18" spans="1:18" x14ac:dyDescent="0.4">
      <c r="A18" s="14" t="s">
        <v>138</v>
      </c>
      <c r="B18">
        <v>1</v>
      </c>
      <c r="M18">
        <v>16</v>
      </c>
      <c r="N18">
        <f>COUNTIF($B$1:$L$100,"16")</f>
        <v>2</v>
      </c>
      <c r="P18" s="15" t="str">
        <f>AG1</f>
        <v>_1_2_5</v>
      </c>
      <c r="R18" s="15" t="s">
        <v>2395</v>
      </c>
    </row>
    <row r="19" spans="1:18" x14ac:dyDescent="0.4">
      <c r="A19" s="14" t="s">
        <v>139</v>
      </c>
      <c r="B19">
        <v>1</v>
      </c>
      <c r="C19">
        <v>8</v>
      </c>
      <c r="P19" s="15" t="str">
        <f>AH1</f>
        <v>_0</v>
      </c>
      <c r="R19" s="15" t="s">
        <v>2365</v>
      </c>
    </row>
    <row r="20" spans="1:18" x14ac:dyDescent="0.4">
      <c r="A20" s="14" t="s">
        <v>140</v>
      </c>
      <c r="B20">
        <v>0</v>
      </c>
      <c r="P20" s="15" t="str">
        <f>AI1</f>
        <v>_1_15</v>
      </c>
      <c r="R20" s="15" t="s">
        <v>2094</v>
      </c>
    </row>
    <row r="21" spans="1:18" x14ac:dyDescent="0.4">
      <c r="A21" s="14" t="s">
        <v>1100</v>
      </c>
      <c r="B21">
        <v>6</v>
      </c>
      <c r="C21">
        <v>7</v>
      </c>
      <c r="D21">
        <v>8</v>
      </c>
      <c r="E21">
        <v>9</v>
      </c>
      <c r="R21" t="s">
        <v>2347</v>
      </c>
    </row>
    <row r="22" spans="1:18" x14ac:dyDescent="0.4">
      <c r="A22" s="14" t="s">
        <v>142</v>
      </c>
      <c r="B22">
        <v>1</v>
      </c>
      <c r="R22" t="s">
        <v>2092</v>
      </c>
    </row>
    <row r="23" spans="1:18" x14ac:dyDescent="0.4">
      <c r="A23" s="14" t="s">
        <v>143</v>
      </c>
      <c r="B23">
        <v>1</v>
      </c>
      <c r="C23">
        <v>2</v>
      </c>
      <c r="D23">
        <v>3</v>
      </c>
      <c r="E23">
        <v>10</v>
      </c>
      <c r="R23" t="s">
        <v>2094</v>
      </c>
    </row>
    <row r="24" spans="1:18" x14ac:dyDescent="0.4">
      <c r="A24" s="14" t="s">
        <v>144</v>
      </c>
      <c r="B24">
        <v>1</v>
      </c>
      <c r="C24">
        <v>5</v>
      </c>
      <c r="D24">
        <v>9</v>
      </c>
      <c r="E24">
        <v>11</v>
      </c>
    </row>
    <row r="25" spans="1:18" x14ac:dyDescent="0.4">
      <c r="A25" s="14" t="s">
        <v>145</v>
      </c>
      <c r="B25">
        <v>1</v>
      </c>
      <c r="C25">
        <v>3</v>
      </c>
      <c r="D25">
        <v>4</v>
      </c>
    </row>
    <row r="26" spans="1:18" x14ac:dyDescent="0.4">
      <c r="A26" s="14" t="s">
        <v>146</v>
      </c>
      <c r="B26">
        <v>1</v>
      </c>
    </row>
    <row r="27" spans="1:18" x14ac:dyDescent="0.4">
      <c r="A27" s="14" t="s">
        <v>147</v>
      </c>
      <c r="B27">
        <v>1</v>
      </c>
      <c r="C27">
        <v>3</v>
      </c>
      <c r="D27">
        <v>10</v>
      </c>
      <c r="E27">
        <v>15</v>
      </c>
    </row>
    <row r="28" spans="1:18" x14ac:dyDescent="0.4">
      <c r="A28" s="14" t="s">
        <v>148</v>
      </c>
      <c r="B28">
        <v>1</v>
      </c>
      <c r="C28">
        <v>2</v>
      </c>
      <c r="D28">
        <v>3</v>
      </c>
      <c r="E28">
        <v>4</v>
      </c>
      <c r="F28">
        <v>5</v>
      </c>
      <c r="G28">
        <v>8</v>
      </c>
      <c r="H28">
        <v>9</v>
      </c>
      <c r="I28">
        <v>11</v>
      </c>
      <c r="J28">
        <v>15</v>
      </c>
    </row>
    <row r="29" spans="1:18" x14ac:dyDescent="0.4">
      <c r="A29" s="14" t="s">
        <v>149</v>
      </c>
      <c r="B29">
        <v>4</v>
      </c>
    </row>
    <row r="30" spans="1:18" x14ac:dyDescent="0.4">
      <c r="A30" s="14" t="s">
        <v>150</v>
      </c>
      <c r="B30">
        <v>2</v>
      </c>
      <c r="C30">
        <v>8</v>
      </c>
      <c r="D30">
        <v>14</v>
      </c>
    </row>
    <row r="31" spans="1:18" x14ac:dyDescent="0.4">
      <c r="A31" s="14" t="s">
        <v>151</v>
      </c>
      <c r="B31">
        <v>1</v>
      </c>
      <c r="C31">
        <v>2</v>
      </c>
    </row>
    <row r="32" spans="1:18" x14ac:dyDescent="0.4">
      <c r="A32" s="14" t="s">
        <v>152</v>
      </c>
      <c r="B32">
        <v>1</v>
      </c>
    </row>
    <row r="33" spans="1:6" x14ac:dyDescent="0.4">
      <c r="A33" s="14" t="s">
        <v>153</v>
      </c>
      <c r="B33">
        <v>1</v>
      </c>
      <c r="C33">
        <v>2</v>
      </c>
      <c r="D33">
        <v>3</v>
      </c>
      <c r="E33">
        <v>11</v>
      </c>
    </row>
    <row r="34" spans="1:6" x14ac:dyDescent="0.4">
      <c r="A34" s="14" t="s">
        <v>154</v>
      </c>
      <c r="B34">
        <v>1</v>
      </c>
      <c r="C34">
        <v>2</v>
      </c>
      <c r="D34">
        <v>8</v>
      </c>
    </row>
    <row r="35" spans="1:6" x14ac:dyDescent="0.4">
      <c r="A35" s="14" t="s">
        <v>155</v>
      </c>
      <c r="B35">
        <v>6</v>
      </c>
    </row>
    <row r="36" spans="1:6" x14ac:dyDescent="0.4">
      <c r="A36" s="14" t="s">
        <v>156</v>
      </c>
      <c r="B36">
        <v>3</v>
      </c>
      <c r="C36">
        <v>15</v>
      </c>
    </row>
    <row r="37" spans="1:6" x14ac:dyDescent="0.4">
      <c r="A37" s="14" t="s">
        <v>157</v>
      </c>
      <c r="B37">
        <v>1</v>
      </c>
      <c r="C37">
        <v>2</v>
      </c>
      <c r="D37">
        <v>6</v>
      </c>
      <c r="E37">
        <v>8</v>
      </c>
    </row>
    <row r="38" spans="1:6" x14ac:dyDescent="0.4">
      <c r="A38" s="14" t="s">
        <v>158</v>
      </c>
      <c r="B38">
        <v>15</v>
      </c>
    </row>
    <row r="39" spans="1:6" x14ac:dyDescent="0.4">
      <c r="A39" s="14" t="s">
        <v>159</v>
      </c>
      <c r="B39">
        <v>1</v>
      </c>
      <c r="C39">
        <v>2</v>
      </c>
      <c r="D39">
        <v>3</v>
      </c>
    </row>
    <row r="40" spans="1:6" x14ac:dyDescent="0.4">
      <c r="A40" s="14" t="s">
        <v>160</v>
      </c>
      <c r="B40">
        <v>1</v>
      </c>
      <c r="C40">
        <v>2</v>
      </c>
      <c r="D40">
        <v>8</v>
      </c>
    </row>
    <row r="41" spans="1:6" x14ac:dyDescent="0.4">
      <c r="A41" s="14" t="s">
        <v>625</v>
      </c>
      <c r="B41">
        <v>15</v>
      </c>
    </row>
    <row r="42" spans="1:6" x14ac:dyDescent="0.4">
      <c r="A42" s="14" t="s">
        <v>161</v>
      </c>
      <c r="B42">
        <v>2</v>
      </c>
      <c r="C42">
        <v>16</v>
      </c>
    </row>
    <row r="43" spans="1:6" x14ac:dyDescent="0.4">
      <c r="A43" s="14" t="s">
        <v>162</v>
      </c>
      <c r="B43">
        <v>9</v>
      </c>
      <c r="C43">
        <v>10</v>
      </c>
    </row>
    <row r="44" spans="1:6" x14ac:dyDescent="0.4">
      <c r="A44" s="14" t="s">
        <v>163</v>
      </c>
      <c r="B44">
        <v>1</v>
      </c>
      <c r="C44">
        <v>2</v>
      </c>
    </row>
    <row r="45" spans="1:6" x14ac:dyDescent="0.4">
      <c r="A45" s="14" t="s">
        <v>164</v>
      </c>
      <c r="B45">
        <v>1</v>
      </c>
    </row>
    <row r="46" spans="1:6" x14ac:dyDescent="0.4">
      <c r="A46" s="14" t="s">
        <v>165</v>
      </c>
      <c r="B46">
        <v>1</v>
      </c>
      <c r="C46">
        <v>2</v>
      </c>
      <c r="D46">
        <v>4</v>
      </c>
      <c r="E46">
        <v>9</v>
      </c>
    </row>
    <row r="47" spans="1:6" x14ac:dyDescent="0.4">
      <c r="A47" s="14" t="s">
        <v>166</v>
      </c>
      <c r="B47">
        <v>1</v>
      </c>
      <c r="C47">
        <v>4</v>
      </c>
      <c r="D47">
        <v>6</v>
      </c>
      <c r="E47">
        <v>10</v>
      </c>
    </row>
    <row r="48" spans="1:6" x14ac:dyDescent="0.4">
      <c r="A48" s="14" t="s">
        <v>167</v>
      </c>
      <c r="B48">
        <v>1</v>
      </c>
      <c r="C48">
        <v>3</v>
      </c>
      <c r="D48">
        <v>6</v>
      </c>
      <c r="E48">
        <v>9</v>
      </c>
      <c r="F48">
        <v>14</v>
      </c>
    </row>
    <row r="49" spans="1:9" x14ac:dyDescent="0.4">
      <c r="A49" s="14" t="s">
        <v>168</v>
      </c>
      <c r="B49">
        <v>1</v>
      </c>
      <c r="C49">
        <v>2</v>
      </c>
      <c r="D49">
        <v>6</v>
      </c>
    </row>
    <row r="50" spans="1:9" x14ac:dyDescent="0.4">
      <c r="A50" s="14" t="s">
        <v>169</v>
      </c>
      <c r="B50">
        <v>16</v>
      </c>
    </row>
    <row r="51" spans="1:9" x14ac:dyDescent="0.4">
      <c r="A51" s="14" t="s">
        <v>170</v>
      </c>
      <c r="B51">
        <v>1</v>
      </c>
      <c r="C51">
        <v>2</v>
      </c>
      <c r="D51">
        <v>10</v>
      </c>
      <c r="E51">
        <v>11</v>
      </c>
    </row>
    <row r="52" spans="1:9" x14ac:dyDescent="0.4">
      <c r="A52" s="14" t="s">
        <v>171</v>
      </c>
      <c r="B52">
        <v>1</v>
      </c>
      <c r="C52">
        <v>2</v>
      </c>
      <c r="D52">
        <v>3</v>
      </c>
    </row>
    <row r="53" spans="1:9" x14ac:dyDescent="0.4">
      <c r="A53" s="14" t="s">
        <v>172</v>
      </c>
      <c r="B53">
        <v>1</v>
      </c>
      <c r="C53">
        <v>2</v>
      </c>
      <c r="D53">
        <v>3</v>
      </c>
      <c r="E53">
        <v>4</v>
      </c>
      <c r="F53">
        <v>5</v>
      </c>
    </row>
    <row r="54" spans="1:9" x14ac:dyDescent="0.4">
      <c r="A54" s="14" t="s">
        <v>173</v>
      </c>
      <c r="B54">
        <v>1</v>
      </c>
      <c r="C54">
        <v>2</v>
      </c>
      <c r="D54">
        <v>11</v>
      </c>
    </row>
    <row r="55" spans="1:9" x14ac:dyDescent="0.4">
      <c r="A55" s="14" t="s">
        <v>174</v>
      </c>
      <c r="B55">
        <v>1</v>
      </c>
      <c r="C55">
        <v>2</v>
      </c>
      <c r="D55">
        <v>3</v>
      </c>
      <c r="E55">
        <v>4</v>
      </c>
      <c r="F55">
        <v>6</v>
      </c>
      <c r="G55">
        <v>9</v>
      </c>
      <c r="H55">
        <v>10</v>
      </c>
      <c r="I55">
        <v>11</v>
      </c>
    </row>
    <row r="56" spans="1:9" x14ac:dyDescent="0.4">
      <c r="A56" s="14" t="s">
        <v>175</v>
      </c>
      <c r="B56">
        <v>1</v>
      </c>
      <c r="C56">
        <v>3</v>
      </c>
    </row>
    <row r="57" spans="1:9" x14ac:dyDescent="0.4">
      <c r="A57" s="14" t="s">
        <v>176</v>
      </c>
      <c r="B57">
        <v>1</v>
      </c>
      <c r="C57">
        <v>2</v>
      </c>
      <c r="D57">
        <v>3</v>
      </c>
    </row>
    <row r="58" spans="1:9" x14ac:dyDescent="0.4">
      <c r="A58" s="14" t="s">
        <v>177</v>
      </c>
      <c r="B58">
        <v>1</v>
      </c>
      <c r="C58">
        <v>2</v>
      </c>
      <c r="D58">
        <v>3</v>
      </c>
      <c r="E58">
        <v>4</v>
      </c>
      <c r="F58">
        <v>5</v>
      </c>
      <c r="G58">
        <v>9</v>
      </c>
    </row>
    <row r="59" spans="1:9" x14ac:dyDescent="0.4">
      <c r="A59" s="14" t="s">
        <v>178</v>
      </c>
      <c r="B59">
        <v>1</v>
      </c>
      <c r="C59">
        <v>10</v>
      </c>
    </row>
    <row r="60" spans="1:9" x14ac:dyDescent="0.4">
      <c r="A60" s="14" t="s">
        <v>179</v>
      </c>
      <c r="B60">
        <v>1</v>
      </c>
      <c r="C60">
        <v>2</v>
      </c>
      <c r="D60">
        <v>9</v>
      </c>
    </row>
    <row r="61" spans="1:9" x14ac:dyDescent="0.4">
      <c r="A61" s="14" t="s">
        <v>1700</v>
      </c>
      <c r="B61">
        <v>1</v>
      </c>
      <c r="C61">
        <v>2</v>
      </c>
      <c r="D61">
        <v>3</v>
      </c>
      <c r="E61">
        <v>15</v>
      </c>
    </row>
    <row r="62" spans="1:9" x14ac:dyDescent="0.4">
      <c r="A62" s="14" t="s">
        <v>181</v>
      </c>
      <c r="B62">
        <v>1</v>
      </c>
      <c r="C62">
        <v>2</v>
      </c>
      <c r="D62">
        <v>6</v>
      </c>
      <c r="E62">
        <v>7</v>
      </c>
      <c r="F62">
        <v>15</v>
      </c>
    </row>
    <row r="63" spans="1:9" x14ac:dyDescent="0.4">
      <c r="A63" s="14" t="s">
        <v>182</v>
      </c>
      <c r="B63">
        <v>1</v>
      </c>
      <c r="C63">
        <v>2</v>
      </c>
      <c r="D63">
        <v>3</v>
      </c>
      <c r="E63">
        <v>15</v>
      </c>
    </row>
    <row r="64" spans="1:9" x14ac:dyDescent="0.4">
      <c r="A64" s="14" t="s">
        <v>183</v>
      </c>
      <c r="B64">
        <v>1</v>
      </c>
      <c r="C64">
        <v>15</v>
      </c>
    </row>
    <row r="65" spans="1:7" x14ac:dyDescent="0.4">
      <c r="A65" s="14" t="s">
        <v>184</v>
      </c>
      <c r="B65">
        <v>1</v>
      </c>
      <c r="C65">
        <v>2</v>
      </c>
      <c r="D65">
        <v>5</v>
      </c>
    </row>
    <row r="66" spans="1:7" x14ac:dyDescent="0.4">
      <c r="A66" s="14" t="s">
        <v>185</v>
      </c>
      <c r="B66">
        <v>1</v>
      </c>
      <c r="C66">
        <v>3</v>
      </c>
      <c r="D66">
        <v>15</v>
      </c>
    </row>
    <row r="67" spans="1:7" x14ac:dyDescent="0.4">
      <c r="A67" s="14" t="s">
        <v>186</v>
      </c>
      <c r="B67">
        <v>2</v>
      </c>
      <c r="C67">
        <v>4</v>
      </c>
      <c r="D67">
        <v>5</v>
      </c>
      <c r="E67">
        <v>8</v>
      </c>
      <c r="F67">
        <v>9</v>
      </c>
    </row>
    <row r="68" spans="1:7" x14ac:dyDescent="0.4">
      <c r="A68" s="14" t="s">
        <v>187</v>
      </c>
      <c r="B68">
        <v>1</v>
      </c>
    </row>
    <row r="69" spans="1:7" x14ac:dyDescent="0.4">
      <c r="A69" s="14" t="s">
        <v>188</v>
      </c>
      <c r="B69">
        <v>1</v>
      </c>
      <c r="C69">
        <v>2</v>
      </c>
      <c r="D69">
        <v>3</v>
      </c>
      <c r="E69">
        <v>10</v>
      </c>
      <c r="F69">
        <v>11</v>
      </c>
      <c r="G69">
        <v>15</v>
      </c>
    </row>
    <row r="70" spans="1:7" x14ac:dyDescent="0.4">
      <c r="A70" s="14" t="s">
        <v>189</v>
      </c>
      <c r="B70">
        <v>15</v>
      </c>
    </row>
    <row r="71" spans="1:7" x14ac:dyDescent="0.4">
      <c r="A71" s="14" t="s">
        <v>190</v>
      </c>
      <c r="B71">
        <v>9</v>
      </c>
    </row>
    <row r="72" spans="1:7" x14ac:dyDescent="0.4">
      <c r="A72" s="14" t="s">
        <v>191</v>
      </c>
      <c r="B72">
        <v>1</v>
      </c>
      <c r="C72">
        <v>3</v>
      </c>
      <c r="D72">
        <v>9</v>
      </c>
    </row>
    <row r="73" spans="1:7" x14ac:dyDescent="0.4">
      <c r="A73" s="14" t="s">
        <v>192</v>
      </c>
      <c r="B73">
        <v>1</v>
      </c>
      <c r="C73">
        <v>3</v>
      </c>
      <c r="D73">
        <v>4</v>
      </c>
      <c r="E73">
        <v>15</v>
      </c>
    </row>
    <row r="74" spans="1:7" x14ac:dyDescent="0.4">
      <c r="A74" s="14" t="s">
        <v>193</v>
      </c>
      <c r="B74">
        <v>1</v>
      </c>
      <c r="C74">
        <v>2</v>
      </c>
      <c r="D74">
        <v>3</v>
      </c>
      <c r="E74">
        <v>9</v>
      </c>
    </row>
    <row r="75" spans="1:7" x14ac:dyDescent="0.4">
      <c r="A75" s="14" t="s">
        <v>194</v>
      </c>
      <c r="B75">
        <v>1</v>
      </c>
      <c r="C75">
        <v>3</v>
      </c>
    </row>
    <row r="76" spans="1:7" x14ac:dyDescent="0.4">
      <c r="A76" s="14" t="s">
        <v>195</v>
      </c>
      <c r="B76">
        <v>1</v>
      </c>
      <c r="C76">
        <v>2</v>
      </c>
    </row>
    <row r="77" spans="1:7" x14ac:dyDescent="0.4">
      <c r="A77" s="14" t="s">
        <v>196</v>
      </c>
      <c r="B77">
        <v>1</v>
      </c>
      <c r="C77">
        <v>2</v>
      </c>
    </row>
    <row r="78" spans="1:7" x14ac:dyDescent="0.4">
      <c r="A78" s="14" t="s">
        <v>197</v>
      </c>
      <c r="B78">
        <v>1</v>
      </c>
      <c r="C78">
        <v>4</v>
      </c>
      <c r="D78">
        <v>10</v>
      </c>
      <c r="E78">
        <v>11</v>
      </c>
      <c r="F78">
        <v>14</v>
      </c>
    </row>
    <row r="79" spans="1:7" x14ac:dyDescent="0.4">
      <c r="A79" s="14" t="s">
        <v>198</v>
      </c>
      <c r="B79">
        <v>1</v>
      </c>
    </row>
    <row r="80" spans="1:7" x14ac:dyDescent="0.4">
      <c r="A80" s="14" t="s">
        <v>199</v>
      </c>
      <c r="B80">
        <v>1</v>
      </c>
      <c r="C80">
        <v>2</v>
      </c>
      <c r="D80">
        <v>3</v>
      </c>
      <c r="E80">
        <v>8</v>
      </c>
    </row>
    <row r="81" spans="1:7" x14ac:dyDescent="0.4">
      <c r="A81" s="14" t="s">
        <v>2091</v>
      </c>
      <c r="B81">
        <v>1</v>
      </c>
      <c r="C81">
        <v>3</v>
      </c>
      <c r="D81">
        <v>9</v>
      </c>
    </row>
    <row r="82" spans="1:7" x14ac:dyDescent="0.4">
      <c r="A82" s="14" t="s">
        <v>200</v>
      </c>
      <c r="B82">
        <v>4</v>
      </c>
      <c r="C82">
        <v>8</v>
      </c>
    </row>
    <row r="83" spans="1:7" x14ac:dyDescent="0.4">
      <c r="A83" s="14" t="s">
        <v>201</v>
      </c>
      <c r="B83">
        <v>1</v>
      </c>
      <c r="C83">
        <v>2</v>
      </c>
      <c r="D83">
        <v>3</v>
      </c>
    </row>
    <row r="84" spans="1:7" x14ac:dyDescent="0.4">
      <c r="A84" s="14" t="s">
        <v>202</v>
      </c>
      <c r="B84">
        <v>1</v>
      </c>
      <c r="C84">
        <v>7</v>
      </c>
      <c r="D84">
        <v>12</v>
      </c>
    </row>
    <row r="85" spans="1:7" x14ac:dyDescent="0.4">
      <c r="A85" s="14" t="s">
        <v>203</v>
      </c>
      <c r="B85">
        <v>1</v>
      </c>
      <c r="C85">
        <v>9</v>
      </c>
      <c r="D85">
        <v>11</v>
      </c>
      <c r="E85">
        <v>15</v>
      </c>
    </row>
    <row r="86" spans="1:7" x14ac:dyDescent="0.4">
      <c r="A86" s="14" t="s">
        <v>204</v>
      </c>
      <c r="B86">
        <v>1</v>
      </c>
      <c r="C86">
        <v>2</v>
      </c>
      <c r="D86">
        <v>4</v>
      </c>
      <c r="E86">
        <v>6</v>
      </c>
      <c r="F86">
        <v>8</v>
      </c>
      <c r="G86">
        <v>9</v>
      </c>
    </row>
    <row r="87" spans="1:7" x14ac:dyDescent="0.4">
      <c r="A87" s="14" t="s">
        <v>205</v>
      </c>
      <c r="B87">
        <v>1</v>
      </c>
    </row>
    <row r="88" spans="1:7" x14ac:dyDescent="0.4">
      <c r="A88" s="14" t="s">
        <v>206</v>
      </c>
      <c r="B88">
        <v>1</v>
      </c>
      <c r="C88">
        <v>5</v>
      </c>
      <c r="D88">
        <v>8</v>
      </c>
    </row>
    <row r="89" spans="1:7" x14ac:dyDescent="0.4">
      <c r="A89" s="14" t="s">
        <v>207</v>
      </c>
      <c r="B89">
        <v>1</v>
      </c>
      <c r="C89">
        <v>11</v>
      </c>
    </row>
    <row r="90" spans="1:7" x14ac:dyDescent="0.4">
      <c r="A90" s="14" t="s">
        <v>208</v>
      </c>
      <c r="B90">
        <v>0</v>
      </c>
    </row>
    <row r="91" spans="1:7" x14ac:dyDescent="0.4">
      <c r="A91" s="14" t="s">
        <v>209</v>
      </c>
      <c r="B91">
        <v>1</v>
      </c>
    </row>
    <row r="92" spans="1:7" x14ac:dyDescent="0.4">
      <c r="A92" s="14" t="s">
        <v>210</v>
      </c>
      <c r="B92">
        <v>1</v>
      </c>
      <c r="C92">
        <v>3</v>
      </c>
      <c r="D92">
        <v>10</v>
      </c>
    </row>
    <row r="93" spans="1:7" x14ac:dyDescent="0.4">
      <c r="A93" s="14" t="s">
        <v>211</v>
      </c>
      <c r="B93">
        <v>1</v>
      </c>
      <c r="C93">
        <v>3</v>
      </c>
    </row>
    <row r="94" spans="1:7" x14ac:dyDescent="0.4">
      <c r="A94" s="14" t="s">
        <v>212</v>
      </c>
      <c r="B94">
        <v>1</v>
      </c>
    </row>
    <row r="95" spans="1:7" x14ac:dyDescent="0.4">
      <c r="A95" s="14" t="s">
        <v>213</v>
      </c>
      <c r="B95">
        <v>9</v>
      </c>
      <c r="C95">
        <v>15</v>
      </c>
    </row>
    <row r="96" spans="1:7" x14ac:dyDescent="0.4">
      <c r="A96" s="14" t="s">
        <v>214</v>
      </c>
      <c r="B96">
        <v>1</v>
      </c>
      <c r="C96">
        <v>3</v>
      </c>
      <c r="D96">
        <v>9</v>
      </c>
    </row>
    <row r="97" spans="1:4" x14ac:dyDescent="0.4">
      <c r="A97" s="14" t="s">
        <v>215</v>
      </c>
      <c r="B97">
        <v>1</v>
      </c>
      <c r="C97">
        <v>15</v>
      </c>
    </row>
    <row r="98" spans="1:4" x14ac:dyDescent="0.4">
      <c r="A98" s="14" t="s">
        <v>216</v>
      </c>
      <c r="B98">
        <v>1</v>
      </c>
      <c r="C98">
        <v>2</v>
      </c>
      <c r="D98">
        <v>5</v>
      </c>
    </row>
    <row r="99" spans="1:4" x14ac:dyDescent="0.4">
      <c r="A99" s="14" t="s">
        <v>217</v>
      </c>
      <c r="B99">
        <v>0</v>
      </c>
    </row>
    <row r="100" spans="1:4" x14ac:dyDescent="0.4">
      <c r="A100" s="14" t="s">
        <v>218</v>
      </c>
      <c r="B100">
        <v>1</v>
      </c>
      <c r="C100">
        <v>15</v>
      </c>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5"/>
  <sheetViews>
    <sheetView topLeftCell="A82" workbookViewId="0">
      <selection activeCell="S34" sqref="S34"/>
    </sheetView>
  </sheetViews>
  <sheetFormatPr defaultRowHeight="18.75" x14ac:dyDescent="0.4"/>
  <cols>
    <col min="1" max="1" width="7.375" style="2" customWidth="1"/>
    <col min="2" max="21" width="6.125" customWidth="1"/>
  </cols>
  <sheetData>
    <row r="1" spans="1:23" x14ac:dyDescent="0.4">
      <c r="A1" s="3"/>
      <c r="B1" s="3" t="s">
        <v>1178</v>
      </c>
      <c r="C1" s="3" t="s">
        <v>314</v>
      </c>
      <c r="D1" s="3" t="s">
        <v>315</v>
      </c>
      <c r="E1" s="3" t="s">
        <v>316</v>
      </c>
      <c r="F1" s="3" t="s">
        <v>317</v>
      </c>
      <c r="G1" s="3" t="s">
        <v>318</v>
      </c>
      <c r="H1" s="3" t="s">
        <v>319</v>
      </c>
      <c r="I1" s="3" t="s">
        <v>320</v>
      </c>
      <c r="J1" s="3" t="s">
        <v>321</v>
      </c>
      <c r="K1" s="3" t="s">
        <v>322</v>
      </c>
      <c r="L1" s="3" t="s">
        <v>323</v>
      </c>
      <c r="M1" s="3" t="s">
        <v>324</v>
      </c>
      <c r="N1" s="3" t="s">
        <v>325</v>
      </c>
      <c r="O1" s="3" t="s">
        <v>326</v>
      </c>
      <c r="P1" s="3" t="s">
        <v>327</v>
      </c>
      <c r="Q1" s="3" t="s">
        <v>328</v>
      </c>
      <c r="R1" s="3" t="s">
        <v>329</v>
      </c>
      <c r="S1" s="3" t="s">
        <v>330</v>
      </c>
      <c r="T1" s="3" t="s">
        <v>331</v>
      </c>
      <c r="U1" s="3" t="s">
        <v>332</v>
      </c>
      <c r="V1" s="2">
        <v>0</v>
      </c>
      <c r="W1" s="6" t="s">
        <v>600</v>
      </c>
    </row>
    <row r="2" spans="1:23" x14ac:dyDescent="0.4">
      <c r="A2" s="3" t="s">
        <v>0</v>
      </c>
      <c r="B2" s="3">
        <v>2</v>
      </c>
      <c r="C2" s="3">
        <v>1</v>
      </c>
      <c r="D2" s="3">
        <v>2</v>
      </c>
      <c r="E2" s="3">
        <v>1</v>
      </c>
      <c r="F2" s="3">
        <v>2</v>
      </c>
      <c r="G2" s="3">
        <v>2</v>
      </c>
      <c r="H2" s="3">
        <v>1</v>
      </c>
      <c r="I2" s="3">
        <v>1</v>
      </c>
      <c r="J2" s="3">
        <v>1</v>
      </c>
      <c r="K2" s="3">
        <v>2</v>
      </c>
      <c r="L2" s="3">
        <v>0</v>
      </c>
      <c r="M2" s="3">
        <v>2</v>
      </c>
      <c r="N2" s="3">
        <v>1</v>
      </c>
      <c r="O2" s="3">
        <v>1</v>
      </c>
      <c r="P2" s="3">
        <v>1</v>
      </c>
      <c r="Q2" s="3">
        <v>2</v>
      </c>
      <c r="R2" s="3">
        <v>1</v>
      </c>
      <c r="S2" s="3">
        <v>1</v>
      </c>
      <c r="T2" s="3">
        <v>2</v>
      </c>
      <c r="U2" s="3">
        <v>1</v>
      </c>
      <c r="V2" s="2">
        <v>1</v>
      </c>
      <c r="W2" s="7" t="s">
        <v>1179</v>
      </c>
    </row>
    <row r="3" spans="1:23" x14ac:dyDescent="0.4">
      <c r="A3" s="3" t="s">
        <v>97</v>
      </c>
      <c r="B3" s="3">
        <v>1</v>
      </c>
      <c r="C3" s="3">
        <v>2</v>
      </c>
      <c r="D3" s="3">
        <v>7</v>
      </c>
      <c r="E3" s="3">
        <v>4</v>
      </c>
      <c r="F3" s="3">
        <v>6</v>
      </c>
      <c r="G3" s="3">
        <v>1</v>
      </c>
      <c r="H3" s="3">
        <v>6</v>
      </c>
      <c r="I3" s="3">
        <v>1</v>
      </c>
      <c r="J3" s="3">
        <v>5</v>
      </c>
      <c r="K3" s="3">
        <v>2</v>
      </c>
      <c r="L3" s="3">
        <v>0</v>
      </c>
      <c r="M3" s="3">
        <v>6</v>
      </c>
      <c r="N3" s="3">
        <v>7</v>
      </c>
      <c r="O3" s="3">
        <v>5</v>
      </c>
      <c r="P3" s="3">
        <v>4</v>
      </c>
      <c r="Q3" s="3">
        <v>5</v>
      </c>
      <c r="R3" s="3">
        <v>4</v>
      </c>
      <c r="S3" s="3">
        <v>1</v>
      </c>
      <c r="T3" s="3">
        <v>5</v>
      </c>
      <c r="U3" s="3">
        <v>2</v>
      </c>
      <c r="V3" s="2">
        <v>2</v>
      </c>
      <c r="W3" s="7" t="s">
        <v>1180</v>
      </c>
    </row>
    <row r="4" spans="1:23" x14ac:dyDescent="0.4">
      <c r="A4" s="3" t="s">
        <v>98</v>
      </c>
      <c r="B4" s="3">
        <v>4</v>
      </c>
      <c r="C4" s="3">
        <v>6</v>
      </c>
      <c r="D4" s="3">
        <v>7</v>
      </c>
      <c r="E4" s="3">
        <v>1</v>
      </c>
      <c r="F4" s="3">
        <v>13</v>
      </c>
      <c r="G4" s="3">
        <v>3</v>
      </c>
      <c r="H4" s="3">
        <v>16</v>
      </c>
      <c r="I4" s="3">
        <v>1</v>
      </c>
      <c r="J4" s="3">
        <v>4</v>
      </c>
      <c r="K4" s="3">
        <v>10</v>
      </c>
      <c r="L4" s="3">
        <v>0</v>
      </c>
      <c r="M4" s="3">
        <v>10</v>
      </c>
      <c r="N4" s="3">
        <v>6</v>
      </c>
      <c r="O4" s="3">
        <v>16</v>
      </c>
      <c r="P4" s="3">
        <v>14</v>
      </c>
      <c r="Q4" s="3">
        <v>14</v>
      </c>
      <c r="R4" s="3">
        <v>3</v>
      </c>
      <c r="S4" s="3">
        <v>4</v>
      </c>
      <c r="T4" s="3">
        <v>15</v>
      </c>
      <c r="U4" s="3">
        <v>7</v>
      </c>
      <c r="V4" s="2">
        <v>3</v>
      </c>
      <c r="W4" s="7" t="s">
        <v>1181</v>
      </c>
    </row>
    <row r="5" spans="1:23" x14ac:dyDescent="0.4">
      <c r="A5" s="3" t="s">
        <v>99</v>
      </c>
      <c r="B5" s="3">
        <v>3</v>
      </c>
      <c r="C5" s="3">
        <v>4</v>
      </c>
      <c r="D5" s="3">
        <v>2</v>
      </c>
      <c r="E5" s="3">
        <v>3</v>
      </c>
      <c r="F5" s="3">
        <v>2</v>
      </c>
      <c r="G5" s="3">
        <v>3</v>
      </c>
      <c r="H5" s="3">
        <v>1</v>
      </c>
      <c r="I5" s="3">
        <v>3</v>
      </c>
      <c r="J5" s="3">
        <v>4</v>
      </c>
      <c r="K5" s="3">
        <v>2</v>
      </c>
      <c r="L5" s="3">
        <v>0</v>
      </c>
      <c r="M5" s="3">
        <v>3</v>
      </c>
      <c r="N5" s="3">
        <v>2</v>
      </c>
      <c r="O5" s="3">
        <v>2</v>
      </c>
      <c r="P5" s="3">
        <v>3</v>
      </c>
      <c r="Q5" s="3">
        <v>2</v>
      </c>
      <c r="R5" s="3">
        <v>3</v>
      </c>
      <c r="S5" s="3">
        <v>4</v>
      </c>
      <c r="T5" s="3">
        <v>3</v>
      </c>
      <c r="U5" s="3">
        <v>4</v>
      </c>
      <c r="V5" s="2">
        <v>4</v>
      </c>
      <c r="W5" s="7" t="s">
        <v>1182</v>
      </c>
    </row>
    <row r="6" spans="1:23" x14ac:dyDescent="0.4">
      <c r="A6" s="3" t="s">
        <v>100</v>
      </c>
      <c r="B6" s="3">
        <v>5</v>
      </c>
      <c r="C6" s="3">
        <v>5</v>
      </c>
      <c r="D6" s="3">
        <v>6</v>
      </c>
      <c r="E6" s="3">
        <v>4</v>
      </c>
      <c r="F6" s="3">
        <v>1</v>
      </c>
      <c r="G6" s="3">
        <v>5</v>
      </c>
      <c r="H6" s="3">
        <v>1</v>
      </c>
      <c r="I6" s="3">
        <v>5</v>
      </c>
      <c r="J6" s="3">
        <v>4</v>
      </c>
      <c r="K6" s="3">
        <v>1</v>
      </c>
      <c r="L6" s="3">
        <v>0</v>
      </c>
      <c r="M6" s="3">
        <v>6</v>
      </c>
      <c r="N6" s="3">
        <v>3</v>
      </c>
      <c r="O6" s="3">
        <v>4</v>
      </c>
      <c r="P6" s="3">
        <v>4</v>
      </c>
      <c r="Q6" s="3">
        <v>2</v>
      </c>
      <c r="R6" s="3">
        <v>1</v>
      </c>
      <c r="S6" s="3">
        <v>5</v>
      </c>
      <c r="T6" s="3">
        <v>1</v>
      </c>
      <c r="U6" s="3">
        <v>1</v>
      </c>
      <c r="V6" s="2">
        <v>5</v>
      </c>
      <c r="W6" s="7" t="s">
        <v>1183</v>
      </c>
    </row>
    <row r="7" spans="1:23" x14ac:dyDescent="0.4">
      <c r="A7" s="3" t="s">
        <v>101</v>
      </c>
      <c r="B7" s="3">
        <v>1</v>
      </c>
      <c r="C7" s="3">
        <v>5</v>
      </c>
      <c r="D7" s="3">
        <v>4</v>
      </c>
      <c r="E7" s="3">
        <v>4</v>
      </c>
      <c r="F7" s="3">
        <v>4</v>
      </c>
      <c r="G7" s="3">
        <v>1</v>
      </c>
      <c r="H7" s="3">
        <v>2</v>
      </c>
      <c r="I7" s="3">
        <v>1</v>
      </c>
      <c r="J7" s="3">
        <v>2</v>
      </c>
      <c r="K7" s="3">
        <v>4</v>
      </c>
      <c r="L7" s="3">
        <v>0</v>
      </c>
      <c r="M7" s="3">
        <v>4</v>
      </c>
      <c r="N7" s="3">
        <v>4</v>
      </c>
      <c r="O7" s="3">
        <v>4</v>
      </c>
      <c r="P7" s="3">
        <v>6</v>
      </c>
      <c r="Q7" s="3">
        <v>4</v>
      </c>
      <c r="R7" s="3">
        <v>1</v>
      </c>
      <c r="S7" s="3">
        <v>2</v>
      </c>
      <c r="T7" s="3">
        <v>2</v>
      </c>
      <c r="U7" s="3">
        <v>2</v>
      </c>
      <c r="V7" s="2">
        <v>6</v>
      </c>
      <c r="W7" s="7" t="s">
        <v>1184</v>
      </c>
    </row>
    <row r="8" spans="1:23" x14ac:dyDescent="0.4">
      <c r="A8" s="3" t="s">
        <v>1185</v>
      </c>
      <c r="B8" s="3">
        <v>3</v>
      </c>
      <c r="C8" s="3">
        <v>3</v>
      </c>
      <c r="D8" s="3">
        <v>4</v>
      </c>
      <c r="E8" s="3">
        <v>3</v>
      </c>
      <c r="F8" s="3">
        <v>4</v>
      </c>
      <c r="G8" s="3">
        <v>4</v>
      </c>
      <c r="H8" s="3">
        <v>3</v>
      </c>
      <c r="I8" s="3">
        <v>1</v>
      </c>
      <c r="J8" s="3">
        <v>4</v>
      </c>
      <c r="K8" s="3">
        <v>4</v>
      </c>
      <c r="L8" s="3">
        <v>0</v>
      </c>
      <c r="M8" s="3">
        <v>4</v>
      </c>
      <c r="N8" s="3">
        <v>4</v>
      </c>
      <c r="O8" s="3">
        <v>2</v>
      </c>
      <c r="P8" s="3">
        <v>3</v>
      </c>
      <c r="Q8" s="3">
        <v>4</v>
      </c>
      <c r="R8" s="3">
        <v>4</v>
      </c>
      <c r="S8" s="3">
        <v>4</v>
      </c>
      <c r="T8" s="3">
        <v>4</v>
      </c>
      <c r="U8" s="3">
        <v>4</v>
      </c>
      <c r="V8" s="2">
        <v>7</v>
      </c>
      <c r="W8" s="7" t="s">
        <v>831</v>
      </c>
    </row>
    <row r="9" spans="1:23" x14ac:dyDescent="0.4">
      <c r="A9" s="3" t="s">
        <v>108</v>
      </c>
      <c r="B9" s="3">
        <v>2</v>
      </c>
      <c r="C9" s="3">
        <v>2</v>
      </c>
      <c r="D9" s="3">
        <v>2</v>
      </c>
      <c r="E9" s="3">
        <v>2</v>
      </c>
      <c r="F9" s="3">
        <v>2</v>
      </c>
      <c r="G9" s="3">
        <v>3</v>
      </c>
      <c r="H9" s="3">
        <v>3</v>
      </c>
      <c r="I9" s="3">
        <v>2</v>
      </c>
      <c r="J9" s="3">
        <v>2</v>
      </c>
      <c r="K9" s="3">
        <v>3</v>
      </c>
      <c r="L9" s="3">
        <v>0</v>
      </c>
      <c r="M9" s="3">
        <v>1</v>
      </c>
      <c r="N9" s="3">
        <v>1</v>
      </c>
      <c r="O9" s="3">
        <v>2</v>
      </c>
      <c r="P9" s="3">
        <v>3</v>
      </c>
      <c r="Q9" s="3">
        <v>2</v>
      </c>
      <c r="R9" s="3">
        <v>2</v>
      </c>
      <c r="S9" s="3">
        <v>4</v>
      </c>
      <c r="T9" s="3">
        <v>3</v>
      </c>
      <c r="U9" s="3">
        <v>2</v>
      </c>
      <c r="V9" s="2">
        <v>8</v>
      </c>
      <c r="W9" s="7" t="s">
        <v>1186</v>
      </c>
    </row>
    <row r="10" spans="1:23" x14ac:dyDescent="0.4">
      <c r="A10" s="4" t="s">
        <v>109</v>
      </c>
      <c r="B10" s="3">
        <v>2</v>
      </c>
      <c r="C10" s="3">
        <v>3</v>
      </c>
      <c r="D10" s="3">
        <v>2</v>
      </c>
      <c r="E10" s="3">
        <v>2</v>
      </c>
      <c r="F10" s="3">
        <v>3</v>
      </c>
      <c r="G10" s="3">
        <v>3</v>
      </c>
      <c r="H10" s="3">
        <v>3</v>
      </c>
      <c r="I10" s="3">
        <v>2</v>
      </c>
      <c r="J10" s="3">
        <v>3</v>
      </c>
      <c r="K10" s="3">
        <v>4</v>
      </c>
      <c r="L10" s="3">
        <v>0</v>
      </c>
      <c r="M10" s="3">
        <v>3</v>
      </c>
      <c r="N10" s="3">
        <v>2</v>
      </c>
      <c r="O10" s="3">
        <v>3</v>
      </c>
      <c r="P10" s="3">
        <v>0</v>
      </c>
      <c r="Q10" s="3">
        <v>3</v>
      </c>
      <c r="R10" s="3">
        <v>3</v>
      </c>
      <c r="S10" s="3">
        <v>4</v>
      </c>
      <c r="T10" s="3">
        <v>2</v>
      </c>
      <c r="U10" s="3">
        <v>2</v>
      </c>
      <c r="V10" s="2">
        <v>9</v>
      </c>
      <c r="W10" s="7" t="s">
        <v>1187</v>
      </c>
    </row>
    <row r="11" spans="1:23" x14ac:dyDescent="0.4">
      <c r="A11" s="4" t="s">
        <v>110</v>
      </c>
      <c r="B11" s="3">
        <v>2</v>
      </c>
      <c r="C11" s="3">
        <v>2</v>
      </c>
      <c r="D11" s="3">
        <v>0</v>
      </c>
      <c r="E11" s="3">
        <v>2</v>
      </c>
      <c r="F11" s="3">
        <v>3</v>
      </c>
      <c r="G11" s="3">
        <v>4</v>
      </c>
      <c r="H11" s="3">
        <v>3</v>
      </c>
      <c r="I11" s="3">
        <v>2</v>
      </c>
      <c r="J11" s="3">
        <v>3</v>
      </c>
      <c r="K11" s="3">
        <v>2</v>
      </c>
      <c r="L11" s="3">
        <v>0</v>
      </c>
      <c r="M11" s="3">
        <v>1</v>
      </c>
      <c r="N11" s="3">
        <v>2</v>
      </c>
      <c r="O11" s="3">
        <v>2</v>
      </c>
      <c r="P11" s="3">
        <v>1</v>
      </c>
      <c r="Q11" s="3">
        <v>2</v>
      </c>
      <c r="R11" s="3">
        <v>3</v>
      </c>
      <c r="S11" s="3">
        <v>4</v>
      </c>
      <c r="T11" s="3">
        <v>2</v>
      </c>
      <c r="U11" s="3">
        <v>2</v>
      </c>
      <c r="V11" s="2">
        <v>10</v>
      </c>
      <c r="W11" s="7" t="s">
        <v>1188</v>
      </c>
    </row>
    <row r="12" spans="1:23" x14ac:dyDescent="0.4">
      <c r="A12" s="4" t="s">
        <v>111</v>
      </c>
      <c r="B12" s="3">
        <v>2</v>
      </c>
      <c r="C12" s="3">
        <v>4</v>
      </c>
      <c r="D12" s="3">
        <v>0</v>
      </c>
      <c r="E12" s="3">
        <v>2</v>
      </c>
      <c r="F12" s="3">
        <v>3</v>
      </c>
      <c r="G12" s="3">
        <v>4</v>
      </c>
      <c r="H12" s="3">
        <v>4</v>
      </c>
      <c r="I12" s="3">
        <v>3</v>
      </c>
      <c r="J12" s="3">
        <v>3</v>
      </c>
      <c r="K12" s="3">
        <v>4</v>
      </c>
      <c r="L12" s="3">
        <v>0</v>
      </c>
      <c r="M12" s="3">
        <v>3</v>
      </c>
      <c r="N12" s="3">
        <v>3</v>
      </c>
      <c r="O12" s="3">
        <v>3</v>
      </c>
      <c r="P12" s="3">
        <v>0</v>
      </c>
      <c r="Q12" s="3">
        <v>3</v>
      </c>
      <c r="R12" s="3">
        <v>3</v>
      </c>
      <c r="S12" s="3">
        <v>4</v>
      </c>
      <c r="T12" s="3">
        <v>3</v>
      </c>
      <c r="U12" s="3">
        <v>2</v>
      </c>
      <c r="V12" s="2">
        <v>11</v>
      </c>
      <c r="W12" s="7" t="s">
        <v>1189</v>
      </c>
    </row>
    <row r="13" spans="1:23" x14ac:dyDescent="0.4">
      <c r="A13" s="4" t="s">
        <v>112</v>
      </c>
      <c r="B13" s="3">
        <v>2</v>
      </c>
      <c r="C13" s="3">
        <v>4</v>
      </c>
      <c r="D13" s="3">
        <v>0</v>
      </c>
      <c r="E13" s="3">
        <v>2</v>
      </c>
      <c r="F13" s="3">
        <v>3</v>
      </c>
      <c r="G13" s="3">
        <v>4</v>
      </c>
      <c r="H13" s="3">
        <v>4</v>
      </c>
      <c r="I13" s="3">
        <v>4</v>
      </c>
      <c r="J13" s="3">
        <v>3</v>
      </c>
      <c r="K13" s="3">
        <v>4</v>
      </c>
      <c r="L13" s="3">
        <v>0</v>
      </c>
      <c r="M13" s="3">
        <v>3</v>
      </c>
      <c r="N13" s="3">
        <v>3</v>
      </c>
      <c r="O13" s="3">
        <v>2</v>
      </c>
      <c r="P13" s="3">
        <v>0</v>
      </c>
      <c r="Q13" s="3">
        <v>3</v>
      </c>
      <c r="R13" s="3">
        <v>3</v>
      </c>
      <c r="S13" s="3">
        <v>4</v>
      </c>
      <c r="T13" s="3">
        <v>3</v>
      </c>
      <c r="U13" s="3">
        <v>4</v>
      </c>
      <c r="V13" s="2">
        <v>12</v>
      </c>
      <c r="W13" s="7" t="s">
        <v>1190</v>
      </c>
    </row>
    <row r="14" spans="1:23" x14ac:dyDescent="0.4">
      <c r="A14" s="4" t="s">
        <v>113</v>
      </c>
      <c r="B14" s="3">
        <v>2</v>
      </c>
      <c r="C14" s="3">
        <v>3</v>
      </c>
      <c r="D14" s="3">
        <v>0</v>
      </c>
      <c r="E14" s="3">
        <v>2</v>
      </c>
      <c r="F14" s="3">
        <v>3</v>
      </c>
      <c r="G14" s="3">
        <v>4</v>
      </c>
      <c r="H14" s="3">
        <v>3</v>
      </c>
      <c r="I14" s="3">
        <v>4</v>
      </c>
      <c r="J14" s="3">
        <v>3</v>
      </c>
      <c r="K14" s="3">
        <v>3</v>
      </c>
      <c r="L14" s="3">
        <v>0</v>
      </c>
      <c r="M14" s="3">
        <v>3</v>
      </c>
      <c r="N14" s="3">
        <v>3</v>
      </c>
      <c r="O14" s="3">
        <v>3</v>
      </c>
      <c r="P14" s="3">
        <v>3</v>
      </c>
      <c r="Q14" s="3">
        <v>3</v>
      </c>
      <c r="R14" s="3">
        <v>3</v>
      </c>
      <c r="S14" s="3">
        <v>4</v>
      </c>
      <c r="T14" s="3">
        <v>3</v>
      </c>
      <c r="U14" s="3">
        <v>2</v>
      </c>
      <c r="V14" s="2">
        <v>13</v>
      </c>
      <c r="W14" s="7" t="s">
        <v>1191</v>
      </c>
    </row>
    <row r="15" spans="1:23" x14ac:dyDescent="0.4">
      <c r="A15" s="4" t="s">
        <v>114</v>
      </c>
      <c r="B15" s="3">
        <v>2</v>
      </c>
      <c r="C15" s="3">
        <v>3</v>
      </c>
      <c r="D15" s="3">
        <v>2</v>
      </c>
      <c r="E15" s="3">
        <v>3</v>
      </c>
      <c r="F15" s="3">
        <v>3</v>
      </c>
      <c r="G15" s="3">
        <v>3</v>
      </c>
      <c r="H15" s="3">
        <v>3</v>
      </c>
      <c r="I15" s="3">
        <v>3</v>
      </c>
      <c r="J15" s="3">
        <v>2</v>
      </c>
      <c r="K15" s="3">
        <v>4</v>
      </c>
      <c r="L15" s="3">
        <v>0</v>
      </c>
      <c r="M15" s="3">
        <v>3</v>
      </c>
      <c r="N15" s="3">
        <v>4</v>
      </c>
      <c r="O15" s="3">
        <v>2</v>
      </c>
      <c r="P15" s="3">
        <v>3</v>
      </c>
      <c r="Q15" s="3">
        <v>2</v>
      </c>
      <c r="R15" s="3">
        <v>3</v>
      </c>
      <c r="S15" s="3">
        <v>4</v>
      </c>
      <c r="T15" s="3">
        <v>3</v>
      </c>
      <c r="U15" s="3">
        <v>3</v>
      </c>
      <c r="V15" s="2">
        <v>14</v>
      </c>
      <c r="W15" s="7" t="s">
        <v>1192</v>
      </c>
    </row>
    <row r="16" spans="1:23" x14ac:dyDescent="0.4">
      <c r="A16" s="4" t="s">
        <v>115</v>
      </c>
      <c r="B16" s="3">
        <v>2</v>
      </c>
      <c r="C16" s="3">
        <v>3</v>
      </c>
      <c r="D16" s="3">
        <v>0</v>
      </c>
      <c r="E16" s="3">
        <v>3</v>
      </c>
      <c r="F16" s="3">
        <v>3</v>
      </c>
      <c r="G16" s="3">
        <v>3</v>
      </c>
      <c r="H16" s="3">
        <v>3</v>
      </c>
      <c r="I16" s="3">
        <v>1</v>
      </c>
      <c r="J16" s="3">
        <v>2</v>
      </c>
      <c r="K16" s="3">
        <v>1</v>
      </c>
      <c r="L16" s="3">
        <v>0</v>
      </c>
      <c r="M16" s="3">
        <v>3</v>
      </c>
      <c r="N16" s="3">
        <v>2</v>
      </c>
      <c r="O16" s="3">
        <v>4</v>
      </c>
      <c r="P16" s="3">
        <v>3</v>
      </c>
      <c r="Q16" s="3">
        <v>3</v>
      </c>
      <c r="R16" s="3">
        <v>3</v>
      </c>
      <c r="S16" s="3">
        <v>4</v>
      </c>
      <c r="T16" s="3">
        <v>3</v>
      </c>
      <c r="U16" s="3">
        <v>2</v>
      </c>
      <c r="V16" s="2">
        <v>15</v>
      </c>
      <c r="W16" s="7" t="s">
        <v>1193</v>
      </c>
    </row>
    <row r="17" spans="1:23" x14ac:dyDescent="0.4">
      <c r="A17" s="4" t="s">
        <v>116</v>
      </c>
      <c r="B17" s="3">
        <v>2</v>
      </c>
      <c r="C17" s="3">
        <v>3</v>
      </c>
      <c r="D17" s="3">
        <v>0</v>
      </c>
      <c r="E17" s="3">
        <v>3</v>
      </c>
      <c r="F17" s="3">
        <v>3</v>
      </c>
      <c r="G17" s="3">
        <v>4</v>
      </c>
      <c r="H17" s="3">
        <v>4</v>
      </c>
      <c r="I17" s="3">
        <v>2</v>
      </c>
      <c r="J17" s="3">
        <v>3</v>
      </c>
      <c r="K17" s="3">
        <v>4</v>
      </c>
      <c r="L17" s="3">
        <v>0</v>
      </c>
      <c r="M17" s="3">
        <v>3</v>
      </c>
      <c r="N17" s="3">
        <v>3</v>
      </c>
      <c r="O17" s="3">
        <v>4</v>
      </c>
      <c r="P17" s="3">
        <v>3</v>
      </c>
      <c r="Q17" s="3">
        <v>3</v>
      </c>
      <c r="R17" s="3">
        <v>3</v>
      </c>
      <c r="S17" s="3">
        <v>4</v>
      </c>
      <c r="T17" s="3">
        <v>3</v>
      </c>
      <c r="U17" s="3">
        <v>4</v>
      </c>
      <c r="V17" s="2">
        <v>16</v>
      </c>
      <c r="W17" s="7" t="s">
        <v>1194</v>
      </c>
    </row>
    <row r="18" spans="1:23" x14ac:dyDescent="0.4">
      <c r="A18" s="4" t="s">
        <v>117</v>
      </c>
      <c r="B18" s="3">
        <v>3</v>
      </c>
      <c r="C18" s="3">
        <v>3</v>
      </c>
      <c r="D18" s="3">
        <v>4</v>
      </c>
      <c r="E18" s="3">
        <v>3</v>
      </c>
      <c r="F18" s="3">
        <v>3</v>
      </c>
      <c r="G18" s="3">
        <v>4</v>
      </c>
      <c r="H18" s="3">
        <v>4</v>
      </c>
      <c r="I18" s="3">
        <v>2</v>
      </c>
      <c r="J18" s="3">
        <v>3</v>
      </c>
      <c r="K18" s="3">
        <v>4</v>
      </c>
      <c r="L18" s="3">
        <v>0</v>
      </c>
      <c r="M18" s="3">
        <v>3</v>
      </c>
      <c r="N18" s="3">
        <v>4</v>
      </c>
      <c r="O18" s="3">
        <v>4</v>
      </c>
      <c r="P18" s="3">
        <v>3</v>
      </c>
      <c r="Q18" s="3">
        <v>3</v>
      </c>
      <c r="R18" s="3">
        <v>3</v>
      </c>
      <c r="S18" s="3">
        <v>4</v>
      </c>
      <c r="T18" s="3">
        <v>3</v>
      </c>
      <c r="U18" s="3">
        <v>3</v>
      </c>
      <c r="V18" s="2">
        <v>17</v>
      </c>
      <c r="W18" s="7" t="s">
        <v>1195</v>
      </c>
    </row>
    <row r="19" spans="1:23" x14ac:dyDescent="0.4">
      <c r="A19" s="4" t="s">
        <v>118</v>
      </c>
      <c r="B19" s="3">
        <v>2</v>
      </c>
      <c r="C19" s="3">
        <v>3</v>
      </c>
      <c r="D19" s="3">
        <v>4</v>
      </c>
      <c r="E19" s="3">
        <v>4</v>
      </c>
      <c r="F19" s="3">
        <v>4</v>
      </c>
      <c r="G19" s="3">
        <v>4</v>
      </c>
      <c r="H19" s="3">
        <v>4</v>
      </c>
      <c r="I19" s="3">
        <v>1</v>
      </c>
      <c r="J19" s="3">
        <v>4</v>
      </c>
      <c r="K19" s="3">
        <v>4</v>
      </c>
      <c r="L19" s="3">
        <v>0</v>
      </c>
      <c r="M19" s="3">
        <v>3</v>
      </c>
      <c r="N19" s="3">
        <v>3</v>
      </c>
      <c r="O19" s="3">
        <v>4</v>
      </c>
      <c r="P19" s="3">
        <v>3</v>
      </c>
      <c r="Q19" s="3">
        <v>4</v>
      </c>
      <c r="R19" s="3">
        <v>3</v>
      </c>
      <c r="S19" s="3">
        <v>4</v>
      </c>
      <c r="T19" s="3">
        <v>4</v>
      </c>
      <c r="U19" s="3">
        <v>4</v>
      </c>
      <c r="V19" s="2">
        <v>18</v>
      </c>
      <c r="W19" s="7" t="s">
        <v>604</v>
      </c>
    </row>
    <row r="20" spans="1:23" x14ac:dyDescent="0.4">
      <c r="A20" s="8" t="s">
        <v>102</v>
      </c>
      <c r="B20" s="3" t="s">
        <v>1375</v>
      </c>
      <c r="C20" s="3">
        <v>10</v>
      </c>
      <c r="D20" s="3">
        <v>5</v>
      </c>
      <c r="E20" s="3">
        <v>3</v>
      </c>
      <c r="F20" s="3">
        <v>13</v>
      </c>
      <c r="G20" s="3" t="s">
        <v>1376</v>
      </c>
      <c r="H20" s="3">
        <v>20</v>
      </c>
      <c r="I20" s="3" t="s">
        <v>1377</v>
      </c>
      <c r="J20" s="3">
        <v>15</v>
      </c>
      <c r="K20" s="3" t="s">
        <v>1378</v>
      </c>
      <c r="L20" s="3">
        <v>0</v>
      </c>
      <c r="M20" s="3" t="s">
        <v>1379</v>
      </c>
      <c r="N20" s="3" t="s">
        <v>1380</v>
      </c>
      <c r="O20" s="3">
        <v>20</v>
      </c>
      <c r="P20" s="3" t="s">
        <v>1381</v>
      </c>
      <c r="Q20" s="3" t="s">
        <v>1382</v>
      </c>
      <c r="R20" s="3" t="s">
        <v>1383</v>
      </c>
      <c r="S20" s="3">
        <v>1</v>
      </c>
      <c r="T20" s="3" t="s">
        <v>1384</v>
      </c>
      <c r="U20" s="3">
        <v>3</v>
      </c>
      <c r="V20" s="2">
        <v>19</v>
      </c>
      <c r="W20" s="7" t="s">
        <v>1196</v>
      </c>
    </row>
    <row r="21" spans="1:23" x14ac:dyDescent="0.4">
      <c r="A21" s="8" t="s">
        <v>103</v>
      </c>
      <c r="B21" s="9">
        <v>2</v>
      </c>
      <c r="C21" s="3">
        <v>2</v>
      </c>
      <c r="D21" s="3">
        <v>1</v>
      </c>
      <c r="E21" s="3" t="s">
        <v>1385</v>
      </c>
      <c r="F21" s="3" t="s">
        <v>1386</v>
      </c>
      <c r="G21" s="3">
        <v>0</v>
      </c>
      <c r="H21" s="3">
        <v>1</v>
      </c>
      <c r="I21" s="3" t="s">
        <v>1197</v>
      </c>
      <c r="J21" s="3">
        <v>2</v>
      </c>
      <c r="K21" s="3" t="s">
        <v>1197</v>
      </c>
      <c r="L21" s="3">
        <v>0</v>
      </c>
      <c r="M21" s="3">
        <v>1</v>
      </c>
      <c r="N21" s="3" t="s">
        <v>1386</v>
      </c>
      <c r="O21" s="3">
        <v>5</v>
      </c>
      <c r="P21" s="3" t="s">
        <v>1198</v>
      </c>
      <c r="Q21" s="3">
        <v>4</v>
      </c>
      <c r="R21" s="3">
        <v>2</v>
      </c>
      <c r="S21" s="3">
        <v>5</v>
      </c>
      <c r="T21" s="3" t="s">
        <v>1387</v>
      </c>
      <c r="U21" s="3">
        <v>2</v>
      </c>
      <c r="V21" s="2">
        <v>20</v>
      </c>
      <c r="W21" s="7" t="s">
        <v>1199</v>
      </c>
    </row>
    <row r="22" spans="1:23" x14ac:dyDescent="0.4">
      <c r="A22" s="8" t="s">
        <v>104</v>
      </c>
      <c r="B22" s="9" t="s">
        <v>1200</v>
      </c>
      <c r="C22" s="3">
        <v>1</v>
      </c>
      <c r="D22" s="3" t="s">
        <v>1201</v>
      </c>
      <c r="E22" s="3" t="s">
        <v>1201</v>
      </c>
      <c r="F22" s="3">
        <v>4</v>
      </c>
      <c r="G22" s="3">
        <v>3</v>
      </c>
      <c r="H22" s="3">
        <v>7</v>
      </c>
      <c r="I22" s="3" t="s">
        <v>1202</v>
      </c>
      <c r="J22" s="3">
        <v>7</v>
      </c>
      <c r="K22" s="3" t="s">
        <v>1198</v>
      </c>
      <c r="L22" s="3">
        <v>0</v>
      </c>
      <c r="M22" s="3" t="s">
        <v>1388</v>
      </c>
      <c r="N22" s="3" t="s">
        <v>1204</v>
      </c>
      <c r="O22" s="3">
        <v>7</v>
      </c>
      <c r="P22" s="3" t="s">
        <v>1205</v>
      </c>
      <c r="Q22" s="3" t="s">
        <v>1206</v>
      </c>
      <c r="R22" s="3" t="s">
        <v>1389</v>
      </c>
      <c r="S22" s="3" t="s">
        <v>1198</v>
      </c>
      <c r="T22" s="3" t="s">
        <v>1201</v>
      </c>
      <c r="U22" s="3">
        <v>1</v>
      </c>
      <c r="V22" s="2"/>
      <c r="W22" s="7" t="s">
        <v>1208</v>
      </c>
    </row>
    <row r="23" spans="1:23" x14ac:dyDescent="0.4">
      <c r="A23" s="8" t="s">
        <v>105</v>
      </c>
      <c r="B23" s="9">
        <v>1</v>
      </c>
      <c r="C23" s="3">
        <v>2</v>
      </c>
      <c r="D23" s="3">
        <v>2</v>
      </c>
      <c r="E23" s="3">
        <v>4</v>
      </c>
      <c r="F23" s="3">
        <v>2</v>
      </c>
      <c r="G23" s="3">
        <v>2</v>
      </c>
      <c r="H23" s="3">
        <v>2</v>
      </c>
      <c r="I23" s="3">
        <v>1</v>
      </c>
      <c r="J23" s="3">
        <v>2</v>
      </c>
      <c r="K23" s="3">
        <v>1</v>
      </c>
      <c r="L23" s="3">
        <v>0</v>
      </c>
      <c r="M23" s="3">
        <v>1</v>
      </c>
      <c r="N23" s="3">
        <v>2</v>
      </c>
      <c r="O23" s="3">
        <v>3</v>
      </c>
      <c r="P23" s="3">
        <v>2</v>
      </c>
      <c r="Q23" s="3">
        <v>2</v>
      </c>
      <c r="R23" s="3">
        <v>2</v>
      </c>
      <c r="S23" s="3">
        <v>1</v>
      </c>
      <c r="T23" s="3">
        <v>1</v>
      </c>
      <c r="U23" s="3">
        <v>2</v>
      </c>
      <c r="V23" s="2"/>
      <c r="W23" s="7" t="s">
        <v>609</v>
      </c>
    </row>
    <row r="24" spans="1:23" x14ac:dyDescent="0.4">
      <c r="A24" s="8" t="s">
        <v>106</v>
      </c>
      <c r="B24" s="10" t="s">
        <v>1209</v>
      </c>
      <c r="C24" s="3">
        <v>9</v>
      </c>
      <c r="D24" s="3">
        <v>3.5</v>
      </c>
      <c r="E24" s="3" t="s">
        <v>1210</v>
      </c>
      <c r="F24" s="3">
        <v>1</v>
      </c>
      <c r="G24" s="3">
        <v>3</v>
      </c>
      <c r="H24" s="3">
        <v>1</v>
      </c>
      <c r="I24" s="3" t="s">
        <v>1207</v>
      </c>
      <c r="J24" s="3">
        <v>4</v>
      </c>
      <c r="K24" s="3" t="s">
        <v>1211</v>
      </c>
      <c r="L24" s="3">
        <v>0</v>
      </c>
      <c r="M24" s="3">
        <v>0</v>
      </c>
      <c r="N24" s="3">
        <v>0</v>
      </c>
      <c r="O24" s="3">
        <v>9</v>
      </c>
      <c r="P24" s="3" t="s">
        <v>1390</v>
      </c>
      <c r="Q24" s="3" t="s">
        <v>1201</v>
      </c>
      <c r="R24" s="3">
        <v>1</v>
      </c>
      <c r="S24" s="3" t="s">
        <v>1212</v>
      </c>
      <c r="T24" s="3" t="s">
        <v>1213</v>
      </c>
      <c r="U24" s="3">
        <v>1</v>
      </c>
      <c r="V24" s="2"/>
    </row>
    <row r="25" spans="1:23" x14ac:dyDescent="0.4">
      <c r="A25" s="8" t="s">
        <v>119</v>
      </c>
      <c r="B25" s="3">
        <v>4</v>
      </c>
      <c r="C25" s="3">
        <v>4</v>
      </c>
      <c r="D25" s="3" t="s">
        <v>1214</v>
      </c>
      <c r="E25" s="3" t="s">
        <v>1214</v>
      </c>
      <c r="F25" s="3" t="s">
        <v>1201</v>
      </c>
      <c r="G25" s="3">
        <v>1</v>
      </c>
      <c r="H25" s="3" t="s">
        <v>1206</v>
      </c>
      <c r="I25" s="3" t="s">
        <v>1215</v>
      </c>
      <c r="J25" s="3" t="s">
        <v>1387</v>
      </c>
      <c r="K25" s="3" t="s">
        <v>1391</v>
      </c>
      <c r="L25" s="3">
        <v>0</v>
      </c>
      <c r="M25" s="3" t="s">
        <v>1206</v>
      </c>
      <c r="N25" s="3">
        <v>1</v>
      </c>
      <c r="O25" s="3">
        <v>4</v>
      </c>
      <c r="P25" s="3">
        <v>1</v>
      </c>
      <c r="Q25" s="3">
        <v>4</v>
      </c>
      <c r="R25" s="3">
        <v>4</v>
      </c>
      <c r="S25" s="3" t="s">
        <v>1216</v>
      </c>
      <c r="T25" s="3" t="s">
        <v>1205</v>
      </c>
      <c r="U25" s="3">
        <v>2</v>
      </c>
      <c r="V25" s="2"/>
    </row>
    <row r="26" spans="1:23" x14ac:dyDescent="0.4">
      <c r="A26" s="8" t="s">
        <v>120</v>
      </c>
      <c r="B26" s="3" t="s">
        <v>1217</v>
      </c>
      <c r="C26" s="3" t="s">
        <v>1392</v>
      </c>
      <c r="D26" s="3" t="s">
        <v>1218</v>
      </c>
      <c r="E26" s="3" t="s">
        <v>1219</v>
      </c>
      <c r="F26" s="3" t="s">
        <v>1206</v>
      </c>
      <c r="G26" s="3">
        <v>1</v>
      </c>
      <c r="H26" s="3" t="s">
        <v>1220</v>
      </c>
      <c r="I26" s="3" t="s">
        <v>1393</v>
      </c>
      <c r="J26" s="3" t="s">
        <v>1394</v>
      </c>
      <c r="K26" s="3" t="s">
        <v>1221</v>
      </c>
      <c r="L26" s="3"/>
      <c r="M26" s="3">
        <v>2</v>
      </c>
      <c r="N26" s="3" t="s">
        <v>1395</v>
      </c>
      <c r="O26" s="3">
        <v>1</v>
      </c>
      <c r="P26" s="3" t="s">
        <v>1222</v>
      </c>
      <c r="Q26" s="3" t="s">
        <v>1396</v>
      </c>
      <c r="R26" s="3" t="s">
        <v>1397</v>
      </c>
      <c r="S26" s="3" t="s">
        <v>1223</v>
      </c>
      <c r="T26" s="3" t="s">
        <v>1398</v>
      </c>
      <c r="U26" s="3" t="s">
        <v>1399</v>
      </c>
      <c r="V26" s="2"/>
    </row>
    <row r="27" spans="1:23" x14ac:dyDescent="0.4">
      <c r="A27" s="3" t="s">
        <v>598</v>
      </c>
      <c r="B27" s="3">
        <v>1</v>
      </c>
      <c r="C27" s="3">
        <v>2</v>
      </c>
      <c r="D27" s="3">
        <v>1</v>
      </c>
      <c r="E27" s="3">
        <v>1</v>
      </c>
      <c r="F27" s="3">
        <v>1</v>
      </c>
      <c r="G27" s="3">
        <v>1</v>
      </c>
      <c r="H27" s="3">
        <v>1</v>
      </c>
      <c r="I27" s="3">
        <v>1</v>
      </c>
      <c r="J27" s="3">
        <v>1</v>
      </c>
      <c r="K27" s="3">
        <v>1</v>
      </c>
      <c r="L27" s="3">
        <v>1</v>
      </c>
      <c r="M27" s="3">
        <v>1</v>
      </c>
      <c r="N27" s="3">
        <v>1</v>
      </c>
      <c r="O27" s="3">
        <v>1</v>
      </c>
      <c r="P27" s="3">
        <v>1</v>
      </c>
      <c r="Q27" s="3">
        <v>1</v>
      </c>
      <c r="R27" s="3">
        <v>1</v>
      </c>
      <c r="S27" s="3">
        <v>1</v>
      </c>
      <c r="T27" s="3">
        <v>1</v>
      </c>
      <c r="U27" s="3">
        <v>1</v>
      </c>
      <c r="V27" s="2"/>
    </row>
    <row r="28" spans="1:23" x14ac:dyDescent="0.4">
      <c r="A28" s="3"/>
      <c r="B28" s="3" t="s">
        <v>1224</v>
      </c>
      <c r="C28" s="3" t="s">
        <v>333</v>
      </c>
      <c r="D28" s="3" t="s">
        <v>334</v>
      </c>
      <c r="E28" s="3" t="s">
        <v>335</v>
      </c>
      <c r="F28" s="3" t="s">
        <v>336</v>
      </c>
      <c r="G28" s="3" t="s">
        <v>337</v>
      </c>
      <c r="H28" s="3" t="s">
        <v>338</v>
      </c>
      <c r="I28" s="3" t="s">
        <v>339</v>
      </c>
      <c r="J28" s="3" t="s">
        <v>340</v>
      </c>
      <c r="K28" s="3" t="s">
        <v>341</v>
      </c>
      <c r="L28" s="3" t="s">
        <v>342</v>
      </c>
      <c r="M28" s="3" t="s">
        <v>343</v>
      </c>
      <c r="N28" s="3" t="s">
        <v>344</v>
      </c>
      <c r="O28" s="3" t="s">
        <v>345</v>
      </c>
      <c r="P28" s="3" t="s">
        <v>346</v>
      </c>
      <c r="Q28" s="3" t="s">
        <v>347</v>
      </c>
      <c r="R28" s="3" t="s">
        <v>348</v>
      </c>
      <c r="S28" s="3" t="s">
        <v>349</v>
      </c>
      <c r="T28" s="3" t="s">
        <v>350</v>
      </c>
      <c r="U28" s="3" t="s">
        <v>351</v>
      </c>
      <c r="V28" s="2"/>
    </row>
    <row r="29" spans="1:23" x14ac:dyDescent="0.4">
      <c r="A29" s="3" t="s">
        <v>0</v>
      </c>
      <c r="B29" s="3">
        <v>1</v>
      </c>
      <c r="C29" s="3">
        <v>1</v>
      </c>
      <c r="D29" s="3">
        <v>2</v>
      </c>
      <c r="E29" s="3">
        <v>1</v>
      </c>
      <c r="F29" s="3">
        <v>1</v>
      </c>
      <c r="G29" s="3">
        <v>1</v>
      </c>
      <c r="H29" s="3">
        <v>1</v>
      </c>
      <c r="I29" s="3">
        <v>2</v>
      </c>
      <c r="J29" s="3">
        <v>1</v>
      </c>
      <c r="K29" s="3">
        <v>2</v>
      </c>
      <c r="L29" s="3">
        <v>1</v>
      </c>
      <c r="M29" s="3">
        <v>1</v>
      </c>
      <c r="N29" s="3">
        <v>2</v>
      </c>
      <c r="O29" s="3">
        <v>1</v>
      </c>
      <c r="P29" s="3">
        <v>2</v>
      </c>
      <c r="Q29" s="3">
        <v>2</v>
      </c>
      <c r="R29" s="3">
        <v>1</v>
      </c>
      <c r="S29" s="3">
        <v>2</v>
      </c>
      <c r="T29" s="3">
        <v>2</v>
      </c>
      <c r="U29" s="3">
        <v>1</v>
      </c>
      <c r="V29" s="2"/>
    </row>
    <row r="30" spans="1:23" x14ac:dyDescent="0.4">
      <c r="A30" s="3" t="s">
        <v>97</v>
      </c>
      <c r="B30" s="3">
        <v>7</v>
      </c>
      <c r="C30" s="3">
        <v>5</v>
      </c>
      <c r="D30" s="3">
        <v>2</v>
      </c>
      <c r="E30" s="3">
        <v>7</v>
      </c>
      <c r="F30" s="3">
        <v>7</v>
      </c>
      <c r="G30" s="3">
        <v>2</v>
      </c>
      <c r="H30" s="3">
        <v>4</v>
      </c>
      <c r="I30" s="3">
        <v>7</v>
      </c>
      <c r="J30" s="3">
        <v>5</v>
      </c>
      <c r="K30" s="3">
        <v>5</v>
      </c>
      <c r="L30" s="3">
        <v>2</v>
      </c>
      <c r="M30" s="3">
        <v>2</v>
      </c>
      <c r="N30" s="3">
        <v>5</v>
      </c>
      <c r="O30" s="3">
        <v>3</v>
      </c>
      <c r="P30" s="3">
        <v>7</v>
      </c>
      <c r="Q30" s="3">
        <v>5</v>
      </c>
      <c r="R30" s="3">
        <v>7</v>
      </c>
      <c r="S30" s="3">
        <v>2</v>
      </c>
      <c r="T30" s="3">
        <v>6</v>
      </c>
      <c r="U30" s="3">
        <v>2</v>
      </c>
      <c r="V30" s="2"/>
    </row>
    <row r="31" spans="1:23" x14ac:dyDescent="0.4">
      <c r="A31" s="3" t="s">
        <v>98</v>
      </c>
      <c r="B31" s="3">
        <v>4</v>
      </c>
      <c r="C31" s="3">
        <v>4</v>
      </c>
      <c r="D31" s="3">
        <v>11</v>
      </c>
      <c r="E31" s="3">
        <v>5</v>
      </c>
      <c r="F31" s="3">
        <v>5</v>
      </c>
      <c r="G31" s="3">
        <v>3</v>
      </c>
      <c r="H31" s="3">
        <v>14</v>
      </c>
      <c r="I31" s="3">
        <v>7</v>
      </c>
      <c r="J31" s="3">
        <v>16</v>
      </c>
      <c r="K31" s="3">
        <v>13</v>
      </c>
      <c r="L31" s="3">
        <v>15</v>
      </c>
      <c r="M31" s="3">
        <v>0</v>
      </c>
      <c r="N31" s="3">
        <v>2</v>
      </c>
      <c r="O31" s="3">
        <v>5</v>
      </c>
      <c r="P31" s="3">
        <v>11</v>
      </c>
      <c r="Q31" s="3">
        <v>6</v>
      </c>
      <c r="R31" s="3">
        <v>1</v>
      </c>
      <c r="S31" s="3">
        <v>7</v>
      </c>
      <c r="T31" s="3">
        <v>7</v>
      </c>
      <c r="U31" s="3">
        <v>7</v>
      </c>
      <c r="V31" s="2"/>
    </row>
    <row r="32" spans="1:23" x14ac:dyDescent="0.4">
      <c r="A32" s="3" t="s">
        <v>99</v>
      </c>
      <c r="B32" s="3">
        <v>3</v>
      </c>
      <c r="C32" s="3">
        <v>2</v>
      </c>
      <c r="D32" s="3">
        <v>4</v>
      </c>
      <c r="E32" s="3">
        <v>2</v>
      </c>
      <c r="F32" s="3">
        <v>2</v>
      </c>
      <c r="G32" s="3">
        <v>1</v>
      </c>
      <c r="H32" s="3">
        <v>3</v>
      </c>
      <c r="I32" s="3">
        <v>2</v>
      </c>
      <c r="J32" s="3">
        <v>3</v>
      </c>
      <c r="K32" s="3">
        <v>3</v>
      </c>
      <c r="L32" s="3">
        <v>3</v>
      </c>
      <c r="M32" s="3">
        <v>3</v>
      </c>
      <c r="N32" s="3">
        <v>3</v>
      </c>
      <c r="O32" s="3">
        <v>3</v>
      </c>
      <c r="P32" s="3">
        <v>2</v>
      </c>
      <c r="Q32" s="3">
        <v>2</v>
      </c>
      <c r="R32" s="3">
        <v>2</v>
      </c>
      <c r="S32" s="3">
        <v>3</v>
      </c>
      <c r="T32" s="3">
        <v>1</v>
      </c>
      <c r="U32" s="3">
        <v>1</v>
      </c>
      <c r="V32" s="2"/>
    </row>
    <row r="33" spans="1:22" x14ac:dyDescent="0.4">
      <c r="A33" s="3" t="s">
        <v>100</v>
      </c>
      <c r="B33" s="3">
        <v>3</v>
      </c>
      <c r="C33" s="3">
        <v>4</v>
      </c>
      <c r="D33" s="3">
        <v>1</v>
      </c>
      <c r="E33" s="3">
        <v>6</v>
      </c>
      <c r="F33" s="3">
        <v>6</v>
      </c>
      <c r="G33" s="3">
        <v>5</v>
      </c>
      <c r="H33" s="3">
        <v>1</v>
      </c>
      <c r="I33" s="3">
        <v>6</v>
      </c>
      <c r="J33" s="3">
        <v>4</v>
      </c>
      <c r="K33" s="3">
        <v>1</v>
      </c>
      <c r="L33" s="3">
        <v>5</v>
      </c>
      <c r="M33" s="3">
        <v>6</v>
      </c>
      <c r="N33" s="3">
        <v>1</v>
      </c>
      <c r="O33" s="3">
        <v>4</v>
      </c>
      <c r="P33" s="3">
        <v>6</v>
      </c>
      <c r="Q33" s="3">
        <v>1</v>
      </c>
      <c r="R33" s="3">
        <v>6</v>
      </c>
      <c r="S33" s="3">
        <v>4</v>
      </c>
      <c r="T33" s="3">
        <v>7</v>
      </c>
      <c r="U33" s="3">
        <v>7</v>
      </c>
      <c r="V33" s="2"/>
    </row>
    <row r="34" spans="1:22" x14ac:dyDescent="0.4">
      <c r="A34" s="3" t="s">
        <v>101</v>
      </c>
      <c r="B34" s="3">
        <v>4</v>
      </c>
      <c r="C34" s="3">
        <v>4</v>
      </c>
      <c r="D34" s="3">
        <v>4</v>
      </c>
      <c r="E34" s="3">
        <v>5</v>
      </c>
      <c r="F34" s="3">
        <v>4</v>
      </c>
      <c r="G34" s="3">
        <v>2</v>
      </c>
      <c r="H34" s="3">
        <v>4</v>
      </c>
      <c r="I34" s="3">
        <v>4</v>
      </c>
      <c r="J34" s="3">
        <v>1</v>
      </c>
      <c r="K34" s="3">
        <v>4</v>
      </c>
      <c r="L34" s="3">
        <v>4</v>
      </c>
      <c r="M34" s="3">
        <v>5</v>
      </c>
      <c r="N34" s="3">
        <v>1</v>
      </c>
      <c r="O34" s="3">
        <v>2</v>
      </c>
      <c r="P34" s="3">
        <v>0</v>
      </c>
      <c r="Q34" s="3">
        <v>0</v>
      </c>
      <c r="R34" s="3">
        <v>4</v>
      </c>
      <c r="S34" s="3">
        <v>6</v>
      </c>
      <c r="T34" s="3">
        <v>5</v>
      </c>
      <c r="U34" s="3">
        <v>2</v>
      </c>
    </row>
    <row r="35" spans="1:22" x14ac:dyDescent="0.4">
      <c r="A35" s="3" t="s">
        <v>1171</v>
      </c>
      <c r="B35" s="3">
        <v>0</v>
      </c>
      <c r="C35" s="3">
        <v>4</v>
      </c>
      <c r="D35" s="3">
        <v>4</v>
      </c>
      <c r="E35" s="3">
        <v>0</v>
      </c>
      <c r="F35" s="3">
        <v>0</v>
      </c>
      <c r="G35" s="3">
        <v>3</v>
      </c>
      <c r="H35" s="3">
        <v>3</v>
      </c>
      <c r="I35" s="3">
        <v>1</v>
      </c>
      <c r="J35" s="3">
        <v>3</v>
      </c>
      <c r="K35" s="3">
        <v>3</v>
      </c>
      <c r="L35" s="3">
        <v>0</v>
      </c>
      <c r="M35" s="3">
        <v>4</v>
      </c>
      <c r="N35" s="3">
        <v>3</v>
      </c>
      <c r="O35" s="3">
        <v>4</v>
      </c>
      <c r="P35" s="3">
        <v>4</v>
      </c>
      <c r="Q35" s="3">
        <v>4</v>
      </c>
      <c r="R35" s="3">
        <v>0</v>
      </c>
      <c r="S35" s="3">
        <v>4</v>
      </c>
      <c r="T35" s="3">
        <v>4</v>
      </c>
      <c r="U35" s="3">
        <v>4</v>
      </c>
    </row>
    <row r="36" spans="1:22" x14ac:dyDescent="0.4">
      <c r="A36" s="3" t="s">
        <v>1172</v>
      </c>
      <c r="B36" s="3">
        <v>0</v>
      </c>
      <c r="C36" s="3">
        <v>2</v>
      </c>
      <c r="D36" s="3">
        <v>2</v>
      </c>
      <c r="E36" s="3">
        <v>2</v>
      </c>
      <c r="F36" s="3">
        <v>1</v>
      </c>
      <c r="G36" s="3">
        <v>3</v>
      </c>
      <c r="H36" s="3">
        <v>3</v>
      </c>
      <c r="I36" s="3">
        <v>1</v>
      </c>
      <c r="J36" s="3">
        <v>3</v>
      </c>
      <c r="K36" s="3">
        <v>2</v>
      </c>
      <c r="L36" s="3">
        <v>2</v>
      </c>
      <c r="M36" s="3">
        <v>2</v>
      </c>
      <c r="N36" s="3">
        <v>3</v>
      </c>
      <c r="O36" s="3">
        <v>2</v>
      </c>
      <c r="P36" s="3">
        <v>3</v>
      </c>
      <c r="Q36" s="3">
        <v>2</v>
      </c>
      <c r="R36" s="3">
        <v>0</v>
      </c>
      <c r="S36" s="3">
        <v>3</v>
      </c>
      <c r="T36" s="3">
        <v>4</v>
      </c>
      <c r="U36" s="3">
        <v>3</v>
      </c>
    </row>
    <row r="37" spans="1:22" x14ac:dyDescent="0.4">
      <c r="A37" s="4" t="s">
        <v>109</v>
      </c>
      <c r="B37" s="3">
        <v>0</v>
      </c>
      <c r="C37" s="3">
        <v>3</v>
      </c>
      <c r="D37" s="3">
        <v>4</v>
      </c>
      <c r="E37" s="3">
        <v>0</v>
      </c>
      <c r="F37" s="3">
        <v>1</v>
      </c>
      <c r="G37" s="3">
        <v>2</v>
      </c>
      <c r="H37" s="3">
        <v>0</v>
      </c>
      <c r="I37" s="3">
        <v>2</v>
      </c>
      <c r="J37" s="3">
        <v>3</v>
      </c>
      <c r="K37" s="3">
        <v>3</v>
      </c>
      <c r="L37" s="3">
        <v>3</v>
      </c>
      <c r="M37" s="3">
        <v>4</v>
      </c>
      <c r="N37" s="3">
        <v>2</v>
      </c>
      <c r="O37" s="3">
        <v>3</v>
      </c>
      <c r="P37" s="3">
        <v>3</v>
      </c>
      <c r="Q37" s="3">
        <v>3</v>
      </c>
      <c r="R37" s="3">
        <v>0</v>
      </c>
      <c r="S37" s="3">
        <v>4</v>
      </c>
      <c r="T37" s="3">
        <v>4</v>
      </c>
      <c r="U37" s="3">
        <v>2</v>
      </c>
    </row>
    <row r="38" spans="1:22" x14ac:dyDescent="0.4">
      <c r="A38" s="4" t="s">
        <v>110</v>
      </c>
      <c r="B38" s="3">
        <v>0</v>
      </c>
      <c r="C38" s="3">
        <v>4</v>
      </c>
      <c r="D38" s="3">
        <v>2</v>
      </c>
      <c r="E38" s="3">
        <v>0</v>
      </c>
      <c r="F38" s="3">
        <v>1</v>
      </c>
      <c r="G38" s="3">
        <v>3</v>
      </c>
      <c r="H38" s="3">
        <v>2</v>
      </c>
      <c r="I38" s="3">
        <v>3</v>
      </c>
      <c r="J38" s="3">
        <v>3</v>
      </c>
      <c r="K38" s="3">
        <v>3</v>
      </c>
      <c r="L38" s="3">
        <v>3</v>
      </c>
      <c r="M38" s="3">
        <v>4</v>
      </c>
      <c r="N38" s="3">
        <v>3</v>
      </c>
      <c r="O38" s="3">
        <v>2</v>
      </c>
      <c r="P38" s="3">
        <v>3</v>
      </c>
      <c r="Q38" s="3">
        <v>3</v>
      </c>
      <c r="R38" s="3">
        <v>0</v>
      </c>
      <c r="S38" s="3">
        <v>4</v>
      </c>
      <c r="T38" s="3">
        <v>4</v>
      </c>
      <c r="U38" s="3">
        <v>4</v>
      </c>
    </row>
    <row r="39" spans="1:22" x14ac:dyDescent="0.4">
      <c r="A39" s="4" t="s">
        <v>111</v>
      </c>
      <c r="B39" s="3">
        <v>0</v>
      </c>
      <c r="C39" s="3">
        <v>4</v>
      </c>
      <c r="D39" s="3">
        <v>4</v>
      </c>
      <c r="E39" s="3">
        <v>2</v>
      </c>
      <c r="F39" s="3">
        <v>0</v>
      </c>
      <c r="G39" s="3">
        <v>3</v>
      </c>
      <c r="H39" s="3">
        <v>3</v>
      </c>
      <c r="I39" s="3">
        <v>2</v>
      </c>
      <c r="J39" s="3">
        <v>3</v>
      </c>
      <c r="K39" s="3">
        <v>3</v>
      </c>
      <c r="L39" s="3">
        <v>0</v>
      </c>
      <c r="M39" s="3">
        <v>4</v>
      </c>
      <c r="N39" s="3">
        <v>3</v>
      </c>
      <c r="O39" s="3">
        <v>3</v>
      </c>
      <c r="P39" s="3">
        <v>3</v>
      </c>
      <c r="Q39" s="3">
        <v>3</v>
      </c>
      <c r="R39" s="3">
        <v>0</v>
      </c>
      <c r="S39" s="3">
        <v>4</v>
      </c>
      <c r="T39" s="3">
        <v>4</v>
      </c>
      <c r="U39" s="3">
        <v>4</v>
      </c>
    </row>
    <row r="40" spans="1:22" x14ac:dyDescent="0.4">
      <c r="A40" s="4" t="s">
        <v>112</v>
      </c>
      <c r="B40" s="3">
        <v>1</v>
      </c>
      <c r="C40" s="3">
        <v>4</v>
      </c>
      <c r="D40" s="3">
        <v>4</v>
      </c>
      <c r="E40" s="3">
        <v>0</v>
      </c>
      <c r="F40" s="3">
        <v>0</v>
      </c>
      <c r="G40" s="3">
        <v>3</v>
      </c>
      <c r="H40" s="3">
        <v>3</v>
      </c>
      <c r="I40" s="3">
        <v>3</v>
      </c>
      <c r="J40" s="3">
        <v>3</v>
      </c>
      <c r="K40" s="3">
        <v>2</v>
      </c>
      <c r="L40" s="3">
        <v>0</v>
      </c>
      <c r="M40" s="3">
        <v>4</v>
      </c>
      <c r="N40" s="3">
        <v>3</v>
      </c>
      <c r="O40" s="3">
        <v>3</v>
      </c>
      <c r="P40" s="3">
        <v>3</v>
      </c>
      <c r="Q40" s="3">
        <v>3</v>
      </c>
      <c r="R40" s="3">
        <v>0</v>
      </c>
      <c r="S40" s="3">
        <v>4</v>
      </c>
      <c r="T40" s="3">
        <v>4</v>
      </c>
      <c r="U40" s="3">
        <v>4</v>
      </c>
    </row>
    <row r="41" spans="1:22" x14ac:dyDescent="0.4">
      <c r="A41" s="4" t="s">
        <v>113</v>
      </c>
      <c r="B41" s="3">
        <v>0</v>
      </c>
      <c r="C41" s="3">
        <v>4</v>
      </c>
      <c r="D41" s="3">
        <v>3</v>
      </c>
      <c r="E41" s="3">
        <v>0</v>
      </c>
      <c r="F41" s="3">
        <v>0</v>
      </c>
      <c r="G41" s="3">
        <v>3</v>
      </c>
      <c r="H41" s="3">
        <v>2</v>
      </c>
      <c r="I41" s="3">
        <v>2</v>
      </c>
      <c r="J41" s="3">
        <v>3</v>
      </c>
      <c r="K41" s="3">
        <v>3</v>
      </c>
      <c r="L41" s="3">
        <v>0</v>
      </c>
      <c r="M41" s="3">
        <v>4</v>
      </c>
      <c r="N41" s="3">
        <v>3</v>
      </c>
      <c r="O41" s="3">
        <v>3</v>
      </c>
      <c r="P41" s="3">
        <v>3</v>
      </c>
      <c r="Q41" s="3">
        <v>3</v>
      </c>
      <c r="R41" s="3">
        <v>0</v>
      </c>
      <c r="S41" s="3">
        <v>4</v>
      </c>
      <c r="T41" s="3">
        <v>4</v>
      </c>
      <c r="U41" s="3">
        <v>4</v>
      </c>
    </row>
    <row r="42" spans="1:22" x14ac:dyDescent="0.4">
      <c r="A42" s="4" t="s">
        <v>114</v>
      </c>
      <c r="B42" s="3">
        <v>0</v>
      </c>
      <c r="C42" s="3">
        <v>4</v>
      </c>
      <c r="D42" s="3">
        <v>4</v>
      </c>
      <c r="E42" s="3">
        <v>0</v>
      </c>
      <c r="F42" s="3">
        <v>2</v>
      </c>
      <c r="G42" s="3">
        <v>4</v>
      </c>
      <c r="H42" s="3">
        <v>3</v>
      </c>
      <c r="I42" s="3">
        <v>1</v>
      </c>
      <c r="J42" s="3">
        <v>3</v>
      </c>
      <c r="K42" s="3">
        <v>2</v>
      </c>
      <c r="L42" s="3">
        <v>3</v>
      </c>
      <c r="M42" s="3">
        <v>2</v>
      </c>
      <c r="N42" s="3">
        <v>2</v>
      </c>
      <c r="O42" s="3">
        <v>3</v>
      </c>
      <c r="P42" s="3">
        <v>3</v>
      </c>
      <c r="Q42" s="3">
        <v>3</v>
      </c>
      <c r="R42" s="3">
        <v>0</v>
      </c>
      <c r="S42" s="3">
        <v>4</v>
      </c>
      <c r="T42" s="3">
        <v>4</v>
      </c>
      <c r="U42" s="3">
        <v>2</v>
      </c>
    </row>
    <row r="43" spans="1:22" x14ac:dyDescent="0.4">
      <c r="A43" s="4" t="s">
        <v>115</v>
      </c>
      <c r="B43" s="3">
        <v>0</v>
      </c>
      <c r="C43" s="3">
        <v>4</v>
      </c>
      <c r="D43" s="3">
        <v>2</v>
      </c>
      <c r="E43" s="3">
        <v>0</v>
      </c>
      <c r="F43" s="3">
        <v>0</v>
      </c>
      <c r="G43" s="3">
        <v>3</v>
      </c>
      <c r="H43" s="3">
        <v>3</v>
      </c>
      <c r="I43" s="3">
        <v>3</v>
      </c>
      <c r="J43" s="3">
        <v>3</v>
      </c>
      <c r="K43" s="3">
        <v>2</v>
      </c>
      <c r="L43" s="3">
        <v>2</v>
      </c>
      <c r="M43" s="3">
        <v>3</v>
      </c>
      <c r="N43" s="3">
        <v>3</v>
      </c>
      <c r="O43" s="3">
        <v>3</v>
      </c>
      <c r="P43" s="3">
        <v>3</v>
      </c>
      <c r="Q43" s="3">
        <v>3</v>
      </c>
      <c r="R43" s="3">
        <v>0</v>
      </c>
      <c r="S43" s="3">
        <v>4</v>
      </c>
      <c r="T43" s="3">
        <v>4</v>
      </c>
      <c r="U43" s="3">
        <v>4</v>
      </c>
    </row>
    <row r="44" spans="1:22" x14ac:dyDescent="0.4">
      <c r="A44" s="4" t="s">
        <v>116</v>
      </c>
      <c r="B44" s="3">
        <v>0</v>
      </c>
      <c r="C44" s="3">
        <v>4</v>
      </c>
      <c r="D44" s="3">
        <v>4</v>
      </c>
      <c r="E44" s="3">
        <v>0</v>
      </c>
      <c r="F44" s="3">
        <v>0</v>
      </c>
      <c r="G44" s="3">
        <v>4</v>
      </c>
      <c r="H44" s="3">
        <v>3</v>
      </c>
      <c r="I44" s="3">
        <v>3</v>
      </c>
      <c r="J44" s="3">
        <v>3</v>
      </c>
      <c r="K44" s="3">
        <v>2</v>
      </c>
      <c r="L44" s="3">
        <v>0</v>
      </c>
      <c r="M44" s="3">
        <v>3</v>
      </c>
      <c r="N44" s="3">
        <v>2</v>
      </c>
      <c r="O44" s="3">
        <v>4</v>
      </c>
      <c r="P44" s="3">
        <v>4</v>
      </c>
      <c r="Q44" s="3">
        <v>2</v>
      </c>
      <c r="R44" s="3">
        <v>0</v>
      </c>
      <c r="S44" s="3">
        <v>4</v>
      </c>
      <c r="T44" s="3">
        <v>4</v>
      </c>
      <c r="U44" s="3">
        <v>4</v>
      </c>
    </row>
    <row r="45" spans="1:22" x14ac:dyDescent="0.4">
      <c r="A45" s="4" t="s">
        <v>1173</v>
      </c>
      <c r="B45" s="3">
        <v>0</v>
      </c>
      <c r="C45" s="3">
        <v>4</v>
      </c>
      <c r="D45" s="3">
        <v>4</v>
      </c>
      <c r="E45" s="3">
        <v>0</v>
      </c>
      <c r="F45" s="3">
        <v>0</v>
      </c>
      <c r="G45" s="3">
        <v>4</v>
      </c>
      <c r="H45" s="3">
        <v>2</v>
      </c>
      <c r="I45" s="3">
        <v>3</v>
      </c>
      <c r="J45" s="3">
        <v>3</v>
      </c>
      <c r="K45" s="3">
        <v>4</v>
      </c>
      <c r="L45" s="3">
        <v>0</v>
      </c>
      <c r="M45" s="3">
        <v>4</v>
      </c>
      <c r="N45" s="3">
        <v>3</v>
      </c>
      <c r="O45" s="3">
        <v>4</v>
      </c>
      <c r="P45" s="3">
        <v>4</v>
      </c>
      <c r="Q45" s="3">
        <v>3</v>
      </c>
      <c r="R45" s="3">
        <v>0</v>
      </c>
      <c r="S45" s="3">
        <v>4</v>
      </c>
      <c r="T45" s="3">
        <v>4</v>
      </c>
      <c r="U45" s="3">
        <v>4</v>
      </c>
    </row>
    <row r="46" spans="1:22" x14ac:dyDescent="0.4">
      <c r="A46" s="4" t="s">
        <v>118</v>
      </c>
      <c r="B46" s="3">
        <v>0</v>
      </c>
      <c r="C46" s="3">
        <v>4</v>
      </c>
      <c r="D46" s="3">
        <v>4</v>
      </c>
      <c r="E46" s="3">
        <v>0</v>
      </c>
      <c r="F46" s="3">
        <v>0</v>
      </c>
      <c r="G46" s="3">
        <v>0</v>
      </c>
      <c r="H46" s="3">
        <v>2</v>
      </c>
      <c r="I46" s="3">
        <v>3</v>
      </c>
      <c r="J46" s="3">
        <v>3</v>
      </c>
      <c r="K46" s="3">
        <v>4</v>
      </c>
      <c r="L46" s="3">
        <v>0</v>
      </c>
      <c r="M46" s="3">
        <v>2</v>
      </c>
      <c r="N46" s="3">
        <v>4</v>
      </c>
      <c r="O46" s="3">
        <v>4</v>
      </c>
      <c r="P46" s="3">
        <v>4</v>
      </c>
      <c r="Q46" s="3">
        <v>4</v>
      </c>
      <c r="R46" s="3">
        <v>0</v>
      </c>
      <c r="S46" s="3">
        <v>4</v>
      </c>
      <c r="T46" s="3">
        <v>4</v>
      </c>
      <c r="U46" s="3">
        <v>4</v>
      </c>
    </row>
    <row r="47" spans="1:22" x14ac:dyDescent="0.4">
      <c r="A47" s="8" t="s">
        <v>102</v>
      </c>
      <c r="B47" s="3">
        <v>1</v>
      </c>
      <c r="C47" s="3">
        <v>6</v>
      </c>
      <c r="D47" s="3">
        <v>13</v>
      </c>
      <c r="E47" s="3">
        <v>3</v>
      </c>
      <c r="F47" s="3">
        <v>3</v>
      </c>
      <c r="G47" s="3" t="s">
        <v>1400</v>
      </c>
      <c r="H47" s="3" t="s">
        <v>1225</v>
      </c>
      <c r="I47" s="3" t="s">
        <v>1401</v>
      </c>
      <c r="J47" s="3" t="s">
        <v>1226</v>
      </c>
      <c r="K47" s="3">
        <v>20</v>
      </c>
      <c r="L47" s="3" t="s">
        <v>1402</v>
      </c>
      <c r="M47" s="3" t="s">
        <v>1403</v>
      </c>
      <c r="N47" s="3" t="s">
        <v>1404</v>
      </c>
      <c r="O47" s="3">
        <v>20</v>
      </c>
      <c r="P47" s="3">
        <v>20</v>
      </c>
      <c r="Q47" s="3">
        <v>20</v>
      </c>
      <c r="R47" s="3">
        <v>15</v>
      </c>
      <c r="S47" s="3">
        <v>20</v>
      </c>
      <c r="T47" s="3">
        <v>20</v>
      </c>
      <c r="U47" s="3" t="s">
        <v>1405</v>
      </c>
    </row>
    <row r="48" spans="1:22" x14ac:dyDescent="0.4">
      <c r="A48" s="8" t="s">
        <v>103</v>
      </c>
      <c r="B48" s="9" t="s">
        <v>1201</v>
      </c>
      <c r="C48" s="3">
        <v>1</v>
      </c>
      <c r="D48" s="3">
        <v>4</v>
      </c>
      <c r="E48" s="3">
        <v>0</v>
      </c>
      <c r="F48" s="3">
        <v>1</v>
      </c>
      <c r="G48" s="3">
        <v>2</v>
      </c>
      <c r="H48" s="3" t="s">
        <v>1406</v>
      </c>
      <c r="I48" s="3" t="s">
        <v>1407</v>
      </c>
      <c r="J48" s="3" t="s">
        <v>1408</v>
      </c>
      <c r="K48" s="3" t="s">
        <v>1216</v>
      </c>
      <c r="L48" s="3">
        <v>0</v>
      </c>
      <c r="M48" s="3">
        <v>2</v>
      </c>
      <c r="N48" s="3" t="s">
        <v>1399</v>
      </c>
      <c r="O48" s="3">
        <v>5</v>
      </c>
      <c r="P48" s="3">
        <v>0</v>
      </c>
      <c r="Q48" s="3">
        <v>2</v>
      </c>
      <c r="R48" s="3">
        <v>0</v>
      </c>
      <c r="S48" s="3">
        <v>5</v>
      </c>
      <c r="T48" s="3">
        <v>0</v>
      </c>
      <c r="U48" s="3" t="s">
        <v>1409</v>
      </c>
    </row>
    <row r="49" spans="1:21" x14ac:dyDescent="0.4">
      <c r="A49" s="8" t="s">
        <v>104</v>
      </c>
      <c r="B49" s="9" t="s">
        <v>1410</v>
      </c>
      <c r="C49" s="3">
        <v>2</v>
      </c>
      <c r="D49" s="3">
        <v>1</v>
      </c>
      <c r="E49" s="3">
        <v>0</v>
      </c>
      <c r="F49" s="3">
        <v>1</v>
      </c>
      <c r="G49" s="3" t="s">
        <v>1406</v>
      </c>
      <c r="H49" s="3">
        <v>1</v>
      </c>
      <c r="I49" s="3" t="s">
        <v>1411</v>
      </c>
      <c r="J49" s="3" t="s">
        <v>1412</v>
      </c>
      <c r="K49" s="3">
        <v>0</v>
      </c>
      <c r="L49" s="3">
        <v>1</v>
      </c>
      <c r="M49" s="3" t="s">
        <v>1205</v>
      </c>
      <c r="N49" s="3">
        <v>1</v>
      </c>
      <c r="O49" s="3">
        <v>7</v>
      </c>
      <c r="P49" s="3">
        <v>0</v>
      </c>
      <c r="Q49" s="3">
        <v>1</v>
      </c>
      <c r="R49" s="3">
        <v>7</v>
      </c>
      <c r="S49" s="3">
        <v>3</v>
      </c>
      <c r="T49" s="3">
        <v>4</v>
      </c>
      <c r="U49" s="3" t="s">
        <v>1408</v>
      </c>
    </row>
    <row r="50" spans="1:21" x14ac:dyDescent="0.4">
      <c r="A50" s="8" t="s">
        <v>105</v>
      </c>
      <c r="B50" s="9">
        <v>1</v>
      </c>
      <c r="C50" s="3">
        <v>2</v>
      </c>
      <c r="D50" s="3">
        <v>2</v>
      </c>
      <c r="E50" s="3">
        <v>0</v>
      </c>
      <c r="F50" s="3">
        <v>2</v>
      </c>
      <c r="G50" s="3">
        <v>2</v>
      </c>
      <c r="H50" s="3">
        <v>2</v>
      </c>
      <c r="I50" s="3">
        <v>2</v>
      </c>
      <c r="J50" s="3">
        <v>2</v>
      </c>
      <c r="K50" s="3">
        <v>4</v>
      </c>
      <c r="L50" s="3">
        <v>2</v>
      </c>
      <c r="M50" s="3">
        <v>4</v>
      </c>
      <c r="N50" s="3">
        <v>2</v>
      </c>
      <c r="O50" s="3">
        <v>1</v>
      </c>
      <c r="P50" s="3">
        <v>3</v>
      </c>
      <c r="Q50" s="3">
        <v>3</v>
      </c>
      <c r="R50" s="3">
        <v>0</v>
      </c>
      <c r="S50" s="3">
        <v>3</v>
      </c>
      <c r="T50" s="3">
        <v>3</v>
      </c>
      <c r="U50" s="3">
        <v>1</v>
      </c>
    </row>
    <row r="51" spans="1:21" x14ac:dyDescent="0.4">
      <c r="A51" s="8" t="s">
        <v>106</v>
      </c>
      <c r="B51" s="10">
        <v>9</v>
      </c>
      <c r="C51" s="3" t="s">
        <v>1413</v>
      </c>
      <c r="D51" s="3" t="s">
        <v>1414</v>
      </c>
      <c r="E51" s="3">
        <v>0</v>
      </c>
      <c r="F51" s="3" t="s">
        <v>1214</v>
      </c>
      <c r="G51" s="3" t="s">
        <v>1409</v>
      </c>
      <c r="H51" s="3" t="s">
        <v>1415</v>
      </c>
      <c r="I51" s="3" t="s">
        <v>1228</v>
      </c>
      <c r="J51" s="3" t="s">
        <v>1416</v>
      </c>
      <c r="K51" s="3">
        <v>1</v>
      </c>
      <c r="L51" s="3" t="s">
        <v>1229</v>
      </c>
      <c r="M51" s="3" t="s">
        <v>1417</v>
      </c>
      <c r="N51" s="3" t="s">
        <v>1230</v>
      </c>
      <c r="O51" s="3" t="s">
        <v>1231</v>
      </c>
      <c r="P51" s="3">
        <v>0</v>
      </c>
      <c r="Q51" s="3">
        <v>1</v>
      </c>
      <c r="R51" s="3">
        <v>0</v>
      </c>
      <c r="S51" s="3" t="s">
        <v>1232</v>
      </c>
      <c r="T51" s="3" t="s">
        <v>1232</v>
      </c>
      <c r="U51" s="3" t="s">
        <v>1418</v>
      </c>
    </row>
    <row r="52" spans="1:21" x14ac:dyDescent="0.4">
      <c r="A52" s="8" t="s">
        <v>119</v>
      </c>
      <c r="B52" s="3" t="s">
        <v>1399</v>
      </c>
      <c r="C52" s="3">
        <v>1</v>
      </c>
      <c r="D52" s="3">
        <v>1</v>
      </c>
      <c r="E52" s="3">
        <v>5</v>
      </c>
      <c r="F52" s="3" t="s">
        <v>1206</v>
      </c>
      <c r="G52" s="3">
        <v>0</v>
      </c>
      <c r="H52" s="3">
        <v>1</v>
      </c>
      <c r="I52" s="3" t="s">
        <v>1206</v>
      </c>
      <c r="J52" s="3">
        <v>1</v>
      </c>
      <c r="K52" s="3">
        <v>1</v>
      </c>
      <c r="L52" s="3" t="s">
        <v>1406</v>
      </c>
      <c r="M52" s="3">
        <v>4</v>
      </c>
      <c r="N52" s="3" t="s">
        <v>1419</v>
      </c>
      <c r="O52" s="3">
        <v>4</v>
      </c>
      <c r="P52" s="3">
        <v>5</v>
      </c>
      <c r="Q52" s="3">
        <v>1</v>
      </c>
      <c r="R52" s="3">
        <v>1</v>
      </c>
      <c r="S52" s="3">
        <v>5</v>
      </c>
      <c r="T52" s="3">
        <v>5</v>
      </c>
      <c r="U52" s="3" t="s">
        <v>1412</v>
      </c>
    </row>
    <row r="53" spans="1:21" x14ac:dyDescent="0.4">
      <c r="A53" s="8" t="s">
        <v>120</v>
      </c>
      <c r="B53" s="3" t="s">
        <v>1420</v>
      </c>
      <c r="C53" s="3" t="s">
        <v>1421</v>
      </c>
      <c r="D53" s="3" t="s">
        <v>1422</v>
      </c>
      <c r="E53" s="3" t="s">
        <v>1423</v>
      </c>
      <c r="F53" s="3" t="s">
        <v>1424</v>
      </c>
      <c r="G53" s="3" t="s">
        <v>1425</v>
      </c>
      <c r="H53" s="3" t="s">
        <v>1426</v>
      </c>
      <c r="I53" s="3" t="s">
        <v>1427</v>
      </c>
      <c r="J53" s="3" t="s">
        <v>1234</v>
      </c>
      <c r="K53" s="3" t="s">
        <v>1418</v>
      </c>
      <c r="L53" s="3" t="s">
        <v>1428</v>
      </c>
      <c r="M53" s="3" t="s">
        <v>1429</v>
      </c>
      <c r="N53" s="3" t="s">
        <v>1430</v>
      </c>
      <c r="O53" s="3" t="s">
        <v>1235</v>
      </c>
      <c r="P53" s="3">
        <v>0</v>
      </c>
      <c r="Q53" s="3">
        <v>1</v>
      </c>
      <c r="R53" s="3">
        <v>1</v>
      </c>
      <c r="S53" s="3" t="s">
        <v>1431</v>
      </c>
      <c r="T53" s="3">
        <v>1</v>
      </c>
      <c r="U53" s="3" t="s">
        <v>1432</v>
      </c>
    </row>
    <row r="54" spans="1:21" x14ac:dyDescent="0.4">
      <c r="A54" s="3" t="s">
        <v>598</v>
      </c>
      <c r="B54" s="3">
        <v>1</v>
      </c>
      <c r="C54" s="3">
        <v>1</v>
      </c>
      <c r="D54" s="3">
        <v>1</v>
      </c>
      <c r="E54" s="3">
        <v>1</v>
      </c>
      <c r="F54" s="3">
        <v>1</v>
      </c>
      <c r="G54" s="3">
        <v>1</v>
      </c>
      <c r="H54" s="3">
        <v>1</v>
      </c>
      <c r="I54" s="3">
        <v>1</v>
      </c>
      <c r="J54" s="3">
        <v>2</v>
      </c>
      <c r="K54" s="3">
        <v>2</v>
      </c>
      <c r="L54" s="3">
        <v>2</v>
      </c>
      <c r="M54" s="3">
        <v>2</v>
      </c>
      <c r="N54" s="3">
        <v>2</v>
      </c>
      <c r="O54" s="3">
        <v>2</v>
      </c>
      <c r="P54" s="3">
        <v>2</v>
      </c>
      <c r="Q54" s="3">
        <v>2</v>
      </c>
      <c r="R54" s="3">
        <v>2</v>
      </c>
      <c r="S54" s="3">
        <v>2</v>
      </c>
      <c r="T54" s="3">
        <v>2</v>
      </c>
      <c r="U54" s="3">
        <v>2</v>
      </c>
    </row>
    <row r="55" spans="1:21" x14ac:dyDescent="0.4">
      <c r="A55" s="3"/>
      <c r="B55" s="3" t="s">
        <v>1236</v>
      </c>
      <c r="C55" s="3" t="s">
        <v>352</v>
      </c>
      <c r="D55" s="3" t="s">
        <v>353</v>
      </c>
      <c r="E55" s="3" t="s">
        <v>354</v>
      </c>
      <c r="F55" s="3" t="s">
        <v>355</v>
      </c>
      <c r="G55" s="3" t="s">
        <v>356</v>
      </c>
      <c r="H55" s="3" t="s">
        <v>357</v>
      </c>
      <c r="I55" s="3" t="s">
        <v>358</v>
      </c>
      <c r="J55" s="3" t="s">
        <v>359</v>
      </c>
      <c r="K55" s="3" t="s">
        <v>360</v>
      </c>
      <c r="L55" s="3" t="s">
        <v>361</v>
      </c>
      <c r="M55" s="3" t="s">
        <v>362</v>
      </c>
      <c r="N55" s="3" t="s">
        <v>363</v>
      </c>
      <c r="O55" s="3" t="s">
        <v>364</v>
      </c>
      <c r="P55" s="3" t="s">
        <v>365</v>
      </c>
      <c r="Q55" s="3" t="s">
        <v>366</v>
      </c>
      <c r="R55" s="3" t="s">
        <v>367</v>
      </c>
      <c r="S55" s="3" t="s">
        <v>368</v>
      </c>
      <c r="T55" s="3" t="s">
        <v>369</v>
      </c>
      <c r="U55" s="3" t="s">
        <v>370</v>
      </c>
    </row>
    <row r="56" spans="1:21" x14ac:dyDescent="0.4">
      <c r="A56" s="3" t="s">
        <v>0</v>
      </c>
      <c r="B56" s="3">
        <v>2</v>
      </c>
      <c r="C56" s="3">
        <v>2</v>
      </c>
      <c r="D56" s="3">
        <v>2</v>
      </c>
      <c r="E56" s="3">
        <v>2</v>
      </c>
      <c r="F56" s="3">
        <v>2</v>
      </c>
      <c r="G56" s="3">
        <v>2</v>
      </c>
      <c r="H56" s="3">
        <v>1</v>
      </c>
      <c r="I56" s="3">
        <v>1</v>
      </c>
      <c r="J56" s="3">
        <v>1</v>
      </c>
      <c r="K56" s="3">
        <v>2</v>
      </c>
      <c r="L56" s="3">
        <v>2</v>
      </c>
      <c r="M56" s="3">
        <v>2</v>
      </c>
      <c r="N56" s="3">
        <v>1</v>
      </c>
      <c r="O56" s="3">
        <v>1</v>
      </c>
      <c r="P56" s="3">
        <v>1</v>
      </c>
      <c r="Q56" s="3">
        <v>2</v>
      </c>
      <c r="R56" s="3">
        <v>2</v>
      </c>
      <c r="S56" s="3">
        <v>2</v>
      </c>
      <c r="T56" s="3">
        <v>2</v>
      </c>
      <c r="U56" s="3">
        <v>1</v>
      </c>
    </row>
    <row r="57" spans="1:21" x14ac:dyDescent="0.4">
      <c r="A57" s="3" t="s">
        <v>97</v>
      </c>
      <c r="B57" s="3">
        <v>4</v>
      </c>
      <c r="C57" s="3">
        <v>7</v>
      </c>
      <c r="D57" s="3">
        <v>7</v>
      </c>
      <c r="E57" s="3">
        <v>3</v>
      </c>
      <c r="F57" s="3">
        <v>7</v>
      </c>
      <c r="G57" s="3">
        <v>4</v>
      </c>
      <c r="H57" s="3">
        <v>7</v>
      </c>
      <c r="I57" s="3">
        <v>4</v>
      </c>
      <c r="J57" s="3">
        <v>7</v>
      </c>
      <c r="K57" s="3">
        <v>6</v>
      </c>
      <c r="L57" s="3">
        <v>7</v>
      </c>
      <c r="M57" s="3">
        <v>4</v>
      </c>
      <c r="N57" s="3">
        <v>5</v>
      </c>
      <c r="O57" s="3">
        <v>1</v>
      </c>
      <c r="P57" s="3">
        <v>6</v>
      </c>
      <c r="Q57" s="3">
        <v>7</v>
      </c>
      <c r="R57" s="3">
        <v>4</v>
      </c>
      <c r="S57" s="3">
        <v>6</v>
      </c>
      <c r="T57" s="3">
        <v>6</v>
      </c>
      <c r="U57" s="3">
        <v>2</v>
      </c>
    </row>
    <row r="58" spans="1:21" x14ac:dyDescent="0.4">
      <c r="A58" s="3" t="s">
        <v>98</v>
      </c>
      <c r="B58" s="3">
        <v>4</v>
      </c>
      <c r="C58" s="3">
        <v>2</v>
      </c>
      <c r="D58" s="3">
        <v>15</v>
      </c>
      <c r="E58" s="3">
        <v>14</v>
      </c>
      <c r="F58" s="3">
        <v>10</v>
      </c>
      <c r="G58" s="3">
        <v>2</v>
      </c>
      <c r="H58" s="3">
        <v>10</v>
      </c>
      <c r="I58" s="3">
        <v>2</v>
      </c>
      <c r="J58" s="3">
        <v>2</v>
      </c>
      <c r="K58" s="3">
        <v>13</v>
      </c>
      <c r="L58" s="3">
        <v>12</v>
      </c>
      <c r="M58" s="3">
        <v>11</v>
      </c>
      <c r="N58" s="3">
        <v>12</v>
      </c>
      <c r="O58" s="3">
        <v>9</v>
      </c>
      <c r="P58" s="3">
        <v>13</v>
      </c>
      <c r="Q58" s="3">
        <v>6</v>
      </c>
      <c r="R58" s="3">
        <v>3</v>
      </c>
      <c r="S58" s="3">
        <v>4</v>
      </c>
      <c r="T58" s="3">
        <v>14</v>
      </c>
      <c r="U58" s="3">
        <v>16</v>
      </c>
    </row>
    <row r="59" spans="1:21" x14ac:dyDescent="0.4">
      <c r="A59" s="3" t="s">
        <v>99</v>
      </c>
      <c r="B59" s="3">
        <v>3</v>
      </c>
      <c r="C59" s="3">
        <v>2</v>
      </c>
      <c r="D59" s="3">
        <v>2</v>
      </c>
      <c r="E59" s="3">
        <v>3</v>
      </c>
      <c r="F59" s="3">
        <v>2</v>
      </c>
      <c r="G59" s="3">
        <v>3</v>
      </c>
      <c r="H59" s="3">
        <v>2</v>
      </c>
      <c r="I59" s="3">
        <v>4</v>
      </c>
      <c r="J59" s="3">
        <v>2</v>
      </c>
      <c r="K59" s="3">
        <v>2</v>
      </c>
      <c r="L59" s="3">
        <v>2</v>
      </c>
      <c r="M59" s="3">
        <v>3</v>
      </c>
      <c r="N59" s="3">
        <v>3</v>
      </c>
      <c r="O59" s="3">
        <v>3</v>
      </c>
      <c r="P59" s="3">
        <v>3</v>
      </c>
      <c r="Q59" s="3">
        <v>2</v>
      </c>
      <c r="R59" s="3">
        <v>3</v>
      </c>
      <c r="S59" s="3">
        <v>1</v>
      </c>
      <c r="T59" s="3">
        <v>2</v>
      </c>
      <c r="U59" s="3">
        <v>3</v>
      </c>
    </row>
    <row r="60" spans="1:21" x14ac:dyDescent="0.4">
      <c r="A60" s="3" t="s">
        <v>100</v>
      </c>
      <c r="B60" s="3">
        <v>1</v>
      </c>
      <c r="C60" s="3">
        <v>6</v>
      </c>
      <c r="D60" s="3">
        <v>6</v>
      </c>
      <c r="E60" s="3">
        <v>1</v>
      </c>
      <c r="F60" s="3">
        <v>6</v>
      </c>
      <c r="G60" s="3">
        <v>1</v>
      </c>
      <c r="H60" s="3">
        <v>6</v>
      </c>
      <c r="I60" s="3">
        <v>4</v>
      </c>
      <c r="J60" s="3">
        <v>4</v>
      </c>
      <c r="K60" s="3">
        <v>6</v>
      </c>
      <c r="L60" s="3">
        <v>6</v>
      </c>
      <c r="M60" s="3">
        <v>0</v>
      </c>
      <c r="N60" s="3">
        <v>3</v>
      </c>
      <c r="O60" s="3">
        <v>5</v>
      </c>
      <c r="P60" s="3">
        <v>3</v>
      </c>
      <c r="Q60" s="3">
        <v>6</v>
      </c>
      <c r="R60" s="3">
        <v>1</v>
      </c>
      <c r="S60" s="3">
        <v>2</v>
      </c>
      <c r="T60" s="3">
        <v>7</v>
      </c>
      <c r="U60" s="3">
        <v>1</v>
      </c>
    </row>
    <row r="61" spans="1:21" x14ac:dyDescent="0.4">
      <c r="A61" s="3" t="s">
        <v>101</v>
      </c>
      <c r="B61" s="3">
        <v>4</v>
      </c>
      <c r="C61" s="3">
        <v>4</v>
      </c>
      <c r="D61" s="3">
        <v>4</v>
      </c>
      <c r="E61" s="3">
        <v>1</v>
      </c>
      <c r="F61" s="3">
        <v>1</v>
      </c>
      <c r="G61" s="3">
        <v>4</v>
      </c>
      <c r="H61" s="3">
        <v>4</v>
      </c>
      <c r="I61" s="3">
        <v>3</v>
      </c>
      <c r="J61" s="3">
        <v>5</v>
      </c>
      <c r="K61" s="3">
        <v>4</v>
      </c>
      <c r="L61" s="3">
        <v>4</v>
      </c>
      <c r="M61" s="3">
        <v>4</v>
      </c>
      <c r="N61" s="3">
        <v>4</v>
      </c>
      <c r="O61" s="3">
        <v>2</v>
      </c>
      <c r="P61" s="3">
        <v>0</v>
      </c>
      <c r="Q61" s="3">
        <v>4</v>
      </c>
      <c r="R61" s="3">
        <v>2</v>
      </c>
      <c r="S61" s="3">
        <v>1</v>
      </c>
      <c r="T61" s="3">
        <v>1</v>
      </c>
      <c r="U61" s="3">
        <v>1</v>
      </c>
    </row>
    <row r="62" spans="1:21" x14ac:dyDescent="0.4">
      <c r="A62" s="3" t="s">
        <v>1171</v>
      </c>
      <c r="B62" s="3">
        <v>3</v>
      </c>
      <c r="C62" s="3">
        <v>3</v>
      </c>
      <c r="D62" s="3">
        <v>0</v>
      </c>
      <c r="E62" s="3">
        <v>4</v>
      </c>
      <c r="F62" s="3">
        <v>4</v>
      </c>
      <c r="G62" s="3">
        <v>4</v>
      </c>
      <c r="H62" s="3">
        <v>0</v>
      </c>
      <c r="I62" s="3">
        <v>2</v>
      </c>
      <c r="J62" s="3">
        <v>3</v>
      </c>
      <c r="K62" s="3">
        <v>4</v>
      </c>
      <c r="L62" s="3">
        <v>0</v>
      </c>
      <c r="M62" s="3">
        <v>3</v>
      </c>
      <c r="N62" s="3">
        <v>2</v>
      </c>
      <c r="O62" s="3">
        <v>4</v>
      </c>
      <c r="P62" s="3">
        <v>3</v>
      </c>
      <c r="Q62" s="3">
        <v>4</v>
      </c>
      <c r="R62" s="3">
        <v>2</v>
      </c>
      <c r="S62" s="3">
        <v>4</v>
      </c>
      <c r="T62" s="3">
        <v>0</v>
      </c>
      <c r="U62" s="3">
        <v>3</v>
      </c>
    </row>
    <row r="63" spans="1:21" x14ac:dyDescent="0.4">
      <c r="A63" s="3" t="s">
        <v>1172</v>
      </c>
      <c r="B63" s="3">
        <v>3</v>
      </c>
      <c r="C63" s="3">
        <v>2</v>
      </c>
      <c r="D63" s="3">
        <v>0</v>
      </c>
      <c r="E63" s="3">
        <v>3</v>
      </c>
      <c r="F63" s="3">
        <v>3</v>
      </c>
      <c r="G63" s="3">
        <v>2</v>
      </c>
      <c r="H63" s="3">
        <v>1</v>
      </c>
      <c r="I63" s="3">
        <v>1</v>
      </c>
      <c r="J63" s="3">
        <v>3</v>
      </c>
      <c r="K63" s="3">
        <v>3</v>
      </c>
      <c r="L63" s="3">
        <v>0</v>
      </c>
      <c r="M63" s="3">
        <v>3</v>
      </c>
      <c r="N63" s="3">
        <v>2</v>
      </c>
      <c r="O63" s="3">
        <v>1</v>
      </c>
      <c r="P63" s="3">
        <v>2</v>
      </c>
      <c r="Q63" s="3">
        <v>3</v>
      </c>
      <c r="R63" s="3">
        <v>2</v>
      </c>
      <c r="S63" s="3">
        <v>4</v>
      </c>
      <c r="T63" s="3">
        <v>2</v>
      </c>
      <c r="U63" s="3">
        <v>2</v>
      </c>
    </row>
    <row r="64" spans="1:21" x14ac:dyDescent="0.4">
      <c r="A64" s="4" t="s">
        <v>109</v>
      </c>
      <c r="B64" s="3">
        <v>3</v>
      </c>
      <c r="C64" s="3">
        <v>1</v>
      </c>
      <c r="D64" s="3">
        <v>0</v>
      </c>
      <c r="E64" s="3">
        <v>3</v>
      </c>
      <c r="F64" s="3">
        <v>3</v>
      </c>
      <c r="G64" s="3">
        <v>2</v>
      </c>
      <c r="H64" s="3">
        <v>3</v>
      </c>
      <c r="I64" s="3">
        <v>3</v>
      </c>
      <c r="J64" s="3">
        <v>3</v>
      </c>
      <c r="K64" s="3">
        <v>4</v>
      </c>
      <c r="L64" s="3">
        <v>0</v>
      </c>
      <c r="M64" s="3">
        <v>3</v>
      </c>
      <c r="N64" s="3">
        <v>2</v>
      </c>
      <c r="O64" s="3">
        <v>2</v>
      </c>
      <c r="P64" s="3">
        <v>2</v>
      </c>
      <c r="Q64" s="3">
        <v>0</v>
      </c>
      <c r="R64" s="3">
        <v>3</v>
      </c>
      <c r="S64" s="3">
        <v>4</v>
      </c>
      <c r="T64" s="3">
        <v>0</v>
      </c>
      <c r="U64" s="3">
        <v>3</v>
      </c>
    </row>
    <row r="65" spans="1:21" x14ac:dyDescent="0.4">
      <c r="A65" s="4" t="s">
        <v>110</v>
      </c>
      <c r="B65" s="3">
        <v>3</v>
      </c>
      <c r="C65" s="3">
        <v>2</v>
      </c>
      <c r="D65" s="3">
        <v>0</v>
      </c>
      <c r="E65" s="3">
        <v>2</v>
      </c>
      <c r="F65" s="3">
        <v>2</v>
      </c>
      <c r="G65" s="3">
        <v>2</v>
      </c>
      <c r="H65" s="3">
        <v>3</v>
      </c>
      <c r="I65" s="3">
        <v>2</v>
      </c>
      <c r="J65" s="3">
        <v>3</v>
      </c>
      <c r="K65" s="3">
        <v>3</v>
      </c>
      <c r="L65" s="3">
        <v>2</v>
      </c>
      <c r="M65" s="3">
        <v>3</v>
      </c>
      <c r="N65" s="3">
        <v>1</v>
      </c>
      <c r="O65" s="3">
        <v>1</v>
      </c>
      <c r="P65" s="3">
        <v>2</v>
      </c>
      <c r="Q65" s="3">
        <v>2</v>
      </c>
      <c r="R65" s="3">
        <v>3</v>
      </c>
      <c r="S65" s="3">
        <v>4</v>
      </c>
      <c r="T65" s="3">
        <v>0</v>
      </c>
      <c r="U65" s="3">
        <v>2</v>
      </c>
    </row>
    <row r="66" spans="1:21" x14ac:dyDescent="0.4">
      <c r="A66" s="4" t="s">
        <v>111</v>
      </c>
      <c r="B66" s="3">
        <v>3</v>
      </c>
      <c r="C66" s="3">
        <v>2</v>
      </c>
      <c r="D66" s="3">
        <v>0</v>
      </c>
      <c r="E66" s="3">
        <v>3</v>
      </c>
      <c r="F66" s="3">
        <v>3</v>
      </c>
      <c r="G66" s="3">
        <v>2</v>
      </c>
      <c r="H66" s="3">
        <v>3</v>
      </c>
      <c r="I66" s="3">
        <v>2</v>
      </c>
      <c r="J66" s="3">
        <v>3</v>
      </c>
      <c r="K66" s="3">
        <v>4</v>
      </c>
      <c r="L66" s="3">
        <v>0</v>
      </c>
      <c r="M66" s="3">
        <v>3</v>
      </c>
      <c r="N66" s="3">
        <v>3</v>
      </c>
      <c r="O66" s="3">
        <v>2</v>
      </c>
      <c r="P66" s="3">
        <v>2</v>
      </c>
      <c r="Q66" s="3">
        <v>0</v>
      </c>
      <c r="R66" s="3">
        <v>3</v>
      </c>
      <c r="S66" s="3">
        <v>4</v>
      </c>
      <c r="T66" s="3">
        <v>0</v>
      </c>
      <c r="U66" s="3">
        <v>3</v>
      </c>
    </row>
    <row r="67" spans="1:21" x14ac:dyDescent="0.4">
      <c r="A67" s="4" t="s">
        <v>112</v>
      </c>
      <c r="B67" s="3">
        <v>2</v>
      </c>
      <c r="C67" s="3">
        <v>1</v>
      </c>
      <c r="D67" s="3">
        <v>0</v>
      </c>
      <c r="E67" s="3">
        <v>3</v>
      </c>
      <c r="F67" s="3">
        <v>3</v>
      </c>
      <c r="G67" s="3">
        <v>4</v>
      </c>
      <c r="H67" s="3">
        <v>3</v>
      </c>
      <c r="I67" s="3">
        <v>3</v>
      </c>
      <c r="J67" s="3">
        <v>3</v>
      </c>
      <c r="K67" s="3">
        <v>4</v>
      </c>
      <c r="L67" s="3">
        <v>0</v>
      </c>
      <c r="M67" s="3">
        <v>3</v>
      </c>
      <c r="N67" s="3">
        <v>3</v>
      </c>
      <c r="O67" s="3">
        <v>4</v>
      </c>
      <c r="P67" s="3">
        <v>2</v>
      </c>
      <c r="Q67" s="3">
        <v>0</v>
      </c>
      <c r="R67" s="3">
        <v>4</v>
      </c>
      <c r="S67" s="3">
        <v>4</v>
      </c>
      <c r="T67" s="3">
        <v>0</v>
      </c>
      <c r="U67" s="3">
        <v>3</v>
      </c>
    </row>
    <row r="68" spans="1:21" x14ac:dyDescent="0.4">
      <c r="A68" s="4" t="s">
        <v>113</v>
      </c>
      <c r="B68" s="3">
        <v>3</v>
      </c>
      <c r="C68" s="3">
        <v>3</v>
      </c>
      <c r="D68" s="3">
        <v>0</v>
      </c>
      <c r="E68" s="3">
        <v>3</v>
      </c>
      <c r="F68" s="3">
        <v>3</v>
      </c>
      <c r="G68" s="3">
        <v>4</v>
      </c>
      <c r="H68" s="3">
        <v>3</v>
      </c>
      <c r="I68" s="3">
        <v>2</v>
      </c>
      <c r="J68" s="3">
        <v>3</v>
      </c>
      <c r="K68" s="3">
        <v>4</v>
      </c>
      <c r="L68" s="3">
        <v>0</v>
      </c>
      <c r="M68" s="3">
        <v>3</v>
      </c>
      <c r="N68" s="3">
        <v>2</v>
      </c>
      <c r="O68" s="3">
        <v>2</v>
      </c>
      <c r="P68" s="3">
        <v>2</v>
      </c>
      <c r="Q68" s="3">
        <v>0</v>
      </c>
      <c r="R68" s="3">
        <v>3</v>
      </c>
      <c r="S68" s="3">
        <v>4</v>
      </c>
      <c r="T68" s="3">
        <v>0</v>
      </c>
      <c r="U68" s="3">
        <v>3</v>
      </c>
    </row>
    <row r="69" spans="1:21" x14ac:dyDescent="0.4">
      <c r="A69" s="4" t="s">
        <v>114</v>
      </c>
      <c r="B69" s="3">
        <v>3</v>
      </c>
      <c r="C69" s="3">
        <v>2</v>
      </c>
      <c r="D69" s="3">
        <v>0</v>
      </c>
      <c r="E69" s="3">
        <v>3</v>
      </c>
      <c r="F69" s="3">
        <v>3</v>
      </c>
      <c r="G69" s="3">
        <v>3</v>
      </c>
      <c r="H69" s="3">
        <v>3</v>
      </c>
      <c r="I69" s="3">
        <v>2</v>
      </c>
      <c r="J69" s="3">
        <v>3</v>
      </c>
      <c r="K69" s="3">
        <v>3</v>
      </c>
      <c r="L69" s="3">
        <v>0</v>
      </c>
      <c r="M69" s="3">
        <v>3</v>
      </c>
      <c r="N69" s="3">
        <v>2</v>
      </c>
      <c r="O69" s="3">
        <v>3</v>
      </c>
      <c r="P69" s="3">
        <v>2</v>
      </c>
      <c r="Q69" s="3">
        <v>0</v>
      </c>
      <c r="R69" s="3">
        <v>3</v>
      </c>
      <c r="S69" s="3">
        <v>4</v>
      </c>
      <c r="T69" s="3">
        <v>0</v>
      </c>
      <c r="U69" s="3">
        <v>3</v>
      </c>
    </row>
    <row r="70" spans="1:21" x14ac:dyDescent="0.4">
      <c r="A70" s="4" t="s">
        <v>115</v>
      </c>
      <c r="B70" s="3">
        <v>3</v>
      </c>
      <c r="C70" s="3">
        <v>2</v>
      </c>
      <c r="D70" s="3">
        <v>0</v>
      </c>
      <c r="E70" s="3">
        <v>3</v>
      </c>
      <c r="F70" s="3">
        <v>3</v>
      </c>
      <c r="G70" s="3">
        <v>4</v>
      </c>
      <c r="H70" s="3">
        <v>3</v>
      </c>
      <c r="I70" s="3">
        <v>3</v>
      </c>
      <c r="J70" s="3">
        <v>3</v>
      </c>
      <c r="K70" s="3">
        <v>4</v>
      </c>
      <c r="L70" s="3">
        <v>0</v>
      </c>
      <c r="M70" s="3">
        <v>3</v>
      </c>
      <c r="N70" s="3">
        <v>3</v>
      </c>
      <c r="O70" s="3">
        <v>3</v>
      </c>
      <c r="P70" s="3">
        <v>2</v>
      </c>
      <c r="Q70" s="3">
        <v>0</v>
      </c>
      <c r="R70" s="3">
        <v>3</v>
      </c>
      <c r="S70" s="3">
        <v>4</v>
      </c>
      <c r="T70" s="3">
        <v>0</v>
      </c>
      <c r="U70" s="3">
        <v>2</v>
      </c>
    </row>
    <row r="71" spans="1:21" x14ac:dyDescent="0.4">
      <c r="A71" s="4" t="s">
        <v>116</v>
      </c>
      <c r="B71" s="3">
        <v>3</v>
      </c>
      <c r="C71" s="3">
        <v>3</v>
      </c>
      <c r="D71" s="3">
        <v>0</v>
      </c>
      <c r="E71" s="3">
        <v>3</v>
      </c>
      <c r="F71" s="3">
        <v>3</v>
      </c>
      <c r="G71" s="3">
        <v>4</v>
      </c>
      <c r="H71" s="3">
        <v>3</v>
      </c>
      <c r="I71" s="3">
        <v>3</v>
      </c>
      <c r="J71" s="3">
        <v>3</v>
      </c>
      <c r="K71" s="3">
        <v>4</v>
      </c>
      <c r="L71" s="3">
        <v>0</v>
      </c>
      <c r="M71" s="3">
        <v>3</v>
      </c>
      <c r="N71" s="3">
        <v>3</v>
      </c>
      <c r="O71" s="3">
        <v>3</v>
      </c>
      <c r="P71" s="3">
        <v>2</v>
      </c>
      <c r="Q71" s="3">
        <v>0</v>
      </c>
      <c r="R71" s="3">
        <v>3</v>
      </c>
      <c r="S71" s="3">
        <v>4</v>
      </c>
      <c r="T71" s="3">
        <v>0</v>
      </c>
      <c r="U71" s="3">
        <v>2</v>
      </c>
    </row>
    <row r="72" spans="1:21" x14ac:dyDescent="0.4">
      <c r="A72" s="4" t="s">
        <v>1173</v>
      </c>
      <c r="B72" s="3">
        <v>3</v>
      </c>
      <c r="C72" s="3">
        <v>3</v>
      </c>
      <c r="D72" s="3">
        <v>0</v>
      </c>
      <c r="E72" s="3">
        <v>3</v>
      </c>
      <c r="F72" s="3">
        <v>3</v>
      </c>
      <c r="G72" s="3">
        <v>4</v>
      </c>
      <c r="H72" s="3">
        <v>3</v>
      </c>
      <c r="I72" s="3">
        <v>3</v>
      </c>
      <c r="J72" s="3">
        <v>3</v>
      </c>
      <c r="K72" s="3">
        <v>4</v>
      </c>
      <c r="L72" s="3">
        <v>0</v>
      </c>
      <c r="M72" s="3">
        <v>3</v>
      </c>
      <c r="N72" s="3">
        <v>4</v>
      </c>
      <c r="O72" s="3">
        <v>3</v>
      </c>
      <c r="P72" s="3">
        <v>2</v>
      </c>
      <c r="Q72" s="3">
        <v>0</v>
      </c>
      <c r="R72" s="3">
        <v>3</v>
      </c>
      <c r="S72" s="3">
        <v>4</v>
      </c>
      <c r="T72" s="3">
        <v>0</v>
      </c>
      <c r="U72" s="3">
        <v>3</v>
      </c>
    </row>
    <row r="73" spans="1:21" x14ac:dyDescent="0.4">
      <c r="A73" s="4" t="s">
        <v>118</v>
      </c>
      <c r="B73" s="3">
        <v>3</v>
      </c>
      <c r="C73" s="3">
        <v>4</v>
      </c>
      <c r="D73" s="3">
        <v>1</v>
      </c>
      <c r="E73" s="3">
        <v>4</v>
      </c>
      <c r="F73" s="3">
        <v>4</v>
      </c>
      <c r="G73" s="3">
        <v>4</v>
      </c>
      <c r="H73" s="3">
        <v>0</v>
      </c>
      <c r="I73" s="3">
        <v>0</v>
      </c>
      <c r="J73" s="3">
        <v>3</v>
      </c>
      <c r="K73" s="3">
        <v>4</v>
      </c>
      <c r="L73" s="3">
        <v>0</v>
      </c>
      <c r="M73" s="3">
        <v>4</v>
      </c>
      <c r="N73" s="3">
        <v>4</v>
      </c>
      <c r="O73" s="3">
        <v>4</v>
      </c>
      <c r="P73" s="3">
        <v>2</v>
      </c>
      <c r="Q73" s="3">
        <v>0</v>
      </c>
      <c r="R73" s="3">
        <v>4</v>
      </c>
      <c r="S73" s="3">
        <v>4</v>
      </c>
      <c r="T73" s="3">
        <v>0</v>
      </c>
      <c r="U73" s="3">
        <v>3</v>
      </c>
    </row>
    <row r="74" spans="1:21" x14ac:dyDescent="0.4">
      <c r="A74" s="8" t="s">
        <v>102</v>
      </c>
      <c r="B74" s="3" t="s">
        <v>1433</v>
      </c>
      <c r="C74" s="3" t="s">
        <v>1237</v>
      </c>
      <c r="D74" s="3">
        <v>13</v>
      </c>
      <c r="E74" s="3" t="s">
        <v>1238</v>
      </c>
      <c r="F74" s="3">
        <v>6</v>
      </c>
      <c r="G74" s="3">
        <v>13</v>
      </c>
      <c r="H74" s="3" t="s">
        <v>1434</v>
      </c>
      <c r="I74" s="3">
        <v>1</v>
      </c>
      <c r="J74" s="3">
        <v>20</v>
      </c>
      <c r="K74" s="3">
        <v>20</v>
      </c>
      <c r="L74" s="3">
        <v>20</v>
      </c>
      <c r="M74" s="3">
        <v>20</v>
      </c>
      <c r="N74" s="3" t="s">
        <v>1435</v>
      </c>
      <c r="O74" s="3">
        <v>3</v>
      </c>
      <c r="P74" s="3">
        <v>0</v>
      </c>
      <c r="Q74" s="3" t="s">
        <v>1220</v>
      </c>
      <c r="R74" s="3">
        <v>13</v>
      </c>
      <c r="S74" s="3">
        <v>20</v>
      </c>
      <c r="T74" s="3" t="s">
        <v>1240</v>
      </c>
      <c r="U74" s="3">
        <v>13</v>
      </c>
    </row>
    <row r="75" spans="1:21" x14ac:dyDescent="0.4">
      <c r="A75" s="8" t="s">
        <v>103</v>
      </c>
      <c r="B75" s="9">
        <v>2</v>
      </c>
      <c r="C75" s="3">
        <v>1</v>
      </c>
      <c r="D75" s="3">
        <v>1</v>
      </c>
      <c r="E75" s="3">
        <v>1</v>
      </c>
      <c r="F75" s="3" t="s">
        <v>1201</v>
      </c>
      <c r="G75" s="3">
        <v>2</v>
      </c>
      <c r="H75" s="3" t="s">
        <v>1201</v>
      </c>
      <c r="I75" s="3">
        <v>2</v>
      </c>
      <c r="J75" s="3">
        <v>1</v>
      </c>
      <c r="K75" s="3">
        <v>0</v>
      </c>
      <c r="L75" s="3">
        <v>1</v>
      </c>
      <c r="M75" s="3">
        <v>5</v>
      </c>
      <c r="N75" s="3" t="s">
        <v>1215</v>
      </c>
      <c r="O75" s="3">
        <v>5</v>
      </c>
      <c r="P75" s="3">
        <v>0</v>
      </c>
      <c r="Q75" s="3">
        <v>5</v>
      </c>
      <c r="R75" s="3">
        <v>1</v>
      </c>
      <c r="S75" s="3">
        <v>1</v>
      </c>
      <c r="T75" s="3">
        <v>1</v>
      </c>
      <c r="U75" s="3" t="s">
        <v>1197</v>
      </c>
    </row>
    <row r="76" spans="1:21" x14ac:dyDescent="0.4">
      <c r="A76" s="8" t="s">
        <v>104</v>
      </c>
      <c r="B76" s="9">
        <v>1</v>
      </c>
      <c r="C76" s="3" t="s">
        <v>1436</v>
      </c>
      <c r="D76" s="3">
        <v>4</v>
      </c>
      <c r="E76" s="3" t="s">
        <v>1437</v>
      </c>
      <c r="F76" s="3">
        <v>4</v>
      </c>
      <c r="G76" s="3">
        <v>4</v>
      </c>
      <c r="H76" s="3" t="s">
        <v>1438</v>
      </c>
      <c r="I76" s="3">
        <v>1</v>
      </c>
      <c r="J76" s="3">
        <v>0</v>
      </c>
      <c r="K76" s="3">
        <v>0</v>
      </c>
      <c r="L76" s="3">
        <v>4</v>
      </c>
      <c r="M76" s="3">
        <v>0</v>
      </c>
      <c r="N76" s="3" t="s">
        <v>1439</v>
      </c>
      <c r="O76" s="3">
        <v>0</v>
      </c>
      <c r="P76" s="3">
        <v>0</v>
      </c>
      <c r="Q76" s="3">
        <v>0</v>
      </c>
      <c r="R76" s="3">
        <v>4</v>
      </c>
      <c r="S76" s="3">
        <v>0</v>
      </c>
      <c r="T76" s="3" t="s">
        <v>1440</v>
      </c>
      <c r="U76" s="3" t="s">
        <v>1441</v>
      </c>
    </row>
    <row r="77" spans="1:21" x14ac:dyDescent="0.4">
      <c r="A77" s="8" t="s">
        <v>105</v>
      </c>
      <c r="B77" s="9">
        <v>1</v>
      </c>
      <c r="C77" s="3">
        <v>2</v>
      </c>
      <c r="D77" s="3">
        <v>3</v>
      </c>
      <c r="E77" s="3">
        <v>2</v>
      </c>
      <c r="F77" s="3">
        <v>2</v>
      </c>
      <c r="G77" s="3">
        <v>2</v>
      </c>
      <c r="H77" s="3">
        <v>2</v>
      </c>
      <c r="I77" s="3">
        <v>1</v>
      </c>
      <c r="J77" s="3">
        <v>3</v>
      </c>
      <c r="K77" s="3">
        <v>3</v>
      </c>
      <c r="L77" s="3">
        <v>2</v>
      </c>
      <c r="M77" s="3">
        <v>4</v>
      </c>
      <c r="N77" s="3">
        <v>2</v>
      </c>
      <c r="O77" s="3">
        <v>3</v>
      </c>
      <c r="P77" s="3">
        <v>0</v>
      </c>
      <c r="Q77" s="3">
        <v>0</v>
      </c>
      <c r="R77" s="3">
        <v>2</v>
      </c>
      <c r="S77" s="3">
        <v>2</v>
      </c>
      <c r="T77" s="3">
        <v>2</v>
      </c>
      <c r="U77" s="3">
        <v>2</v>
      </c>
    </row>
    <row r="78" spans="1:21" x14ac:dyDescent="0.4">
      <c r="A78" s="8" t="s">
        <v>106</v>
      </c>
      <c r="B78" s="10">
        <v>1</v>
      </c>
      <c r="C78" s="3">
        <v>3</v>
      </c>
      <c r="D78" s="3">
        <v>7</v>
      </c>
      <c r="E78" s="3">
        <v>1</v>
      </c>
      <c r="F78" s="3">
        <v>4</v>
      </c>
      <c r="G78" s="3" t="s">
        <v>1442</v>
      </c>
      <c r="H78" s="3">
        <v>0</v>
      </c>
      <c r="I78" s="3">
        <v>2</v>
      </c>
      <c r="J78" s="3">
        <v>3</v>
      </c>
      <c r="K78" s="3">
        <v>0</v>
      </c>
      <c r="L78" s="3" t="s">
        <v>1242</v>
      </c>
      <c r="M78" s="3" t="s">
        <v>1206</v>
      </c>
      <c r="N78" s="3" t="s">
        <v>1443</v>
      </c>
      <c r="O78" s="3" t="s">
        <v>1444</v>
      </c>
      <c r="P78" s="3">
        <v>0</v>
      </c>
      <c r="Q78" s="3">
        <v>6</v>
      </c>
      <c r="R78" s="3">
        <v>3</v>
      </c>
      <c r="S78" s="3" t="s">
        <v>1216</v>
      </c>
      <c r="T78" s="3" t="s">
        <v>1445</v>
      </c>
      <c r="U78" s="3" t="s">
        <v>1446</v>
      </c>
    </row>
    <row r="79" spans="1:21" x14ac:dyDescent="0.4">
      <c r="A79" s="8" t="s">
        <v>119</v>
      </c>
      <c r="B79" s="3">
        <v>1</v>
      </c>
      <c r="C79" s="3">
        <v>1</v>
      </c>
      <c r="D79" s="3">
        <v>1</v>
      </c>
      <c r="E79" s="3">
        <v>1</v>
      </c>
      <c r="F79" s="3">
        <v>1</v>
      </c>
      <c r="G79" s="3">
        <v>1</v>
      </c>
      <c r="H79" s="3">
        <v>1</v>
      </c>
      <c r="I79" s="3">
        <v>1</v>
      </c>
      <c r="J79" s="3">
        <v>5</v>
      </c>
      <c r="K79" s="3">
        <v>5</v>
      </c>
      <c r="L79" s="3">
        <v>1</v>
      </c>
      <c r="M79" s="3">
        <v>0</v>
      </c>
      <c r="N79" s="3" t="s">
        <v>1447</v>
      </c>
      <c r="O79" s="3">
        <v>0</v>
      </c>
      <c r="P79" s="3">
        <v>2</v>
      </c>
      <c r="Q79" s="3">
        <v>0</v>
      </c>
      <c r="R79" s="3">
        <v>0</v>
      </c>
      <c r="S79" s="3">
        <v>1</v>
      </c>
      <c r="T79" s="3">
        <v>1</v>
      </c>
      <c r="U79" s="3" t="s">
        <v>1436</v>
      </c>
    </row>
    <row r="80" spans="1:21" x14ac:dyDescent="0.4">
      <c r="A80" s="8" t="s">
        <v>120</v>
      </c>
      <c r="B80" s="3">
        <v>2</v>
      </c>
      <c r="C80" s="3" t="s">
        <v>1448</v>
      </c>
      <c r="D80" s="3" t="s">
        <v>1449</v>
      </c>
      <c r="E80" s="3" t="s">
        <v>1450</v>
      </c>
      <c r="F80" s="3" t="s">
        <v>1451</v>
      </c>
      <c r="G80" s="3" t="s">
        <v>1452</v>
      </c>
      <c r="H80" s="3" t="s">
        <v>1453</v>
      </c>
      <c r="I80" s="3">
        <v>1</v>
      </c>
      <c r="J80" s="3">
        <v>15</v>
      </c>
      <c r="K80" s="3">
        <v>0</v>
      </c>
      <c r="L80" s="3" t="s">
        <v>1454</v>
      </c>
      <c r="M80" s="3">
        <v>10</v>
      </c>
      <c r="N80" s="3" t="s">
        <v>1455</v>
      </c>
      <c r="O80" s="3">
        <v>0</v>
      </c>
      <c r="P80" s="3" t="s">
        <v>1243</v>
      </c>
      <c r="Q80" s="3" t="s">
        <v>1244</v>
      </c>
      <c r="R80" s="3" t="s">
        <v>1456</v>
      </c>
      <c r="S80" s="3" t="s">
        <v>1245</v>
      </c>
      <c r="T80" s="3" t="s">
        <v>1456</v>
      </c>
      <c r="U80" s="3" t="s">
        <v>1246</v>
      </c>
    </row>
    <row r="81" spans="1:21" x14ac:dyDescent="0.4">
      <c r="A81" s="3" t="s">
        <v>598</v>
      </c>
      <c r="B81" s="3">
        <v>2</v>
      </c>
      <c r="C81" s="3">
        <v>2</v>
      </c>
      <c r="D81" s="3">
        <v>2</v>
      </c>
      <c r="E81" s="3">
        <v>2</v>
      </c>
      <c r="F81" s="3">
        <v>2</v>
      </c>
      <c r="G81" s="3">
        <v>2</v>
      </c>
      <c r="H81" s="3">
        <v>2</v>
      </c>
      <c r="I81" s="3">
        <v>2</v>
      </c>
      <c r="J81" s="3">
        <v>2</v>
      </c>
      <c r="K81" s="3">
        <v>2</v>
      </c>
      <c r="L81" s="3">
        <v>2</v>
      </c>
      <c r="M81" s="3">
        <v>2</v>
      </c>
      <c r="N81" s="3">
        <v>2</v>
      </c>
      <c r="O81" s="3">
        <v>2</v>
      </c>
      <c r="P81" s="3">
        <v>2</v>
      </c>
      <c r="Q81" s="3">
        <v>2</v>
      </c>
      <c r="R81" s="3">
        <v>2</v>
      </c>
      <c r="S81" s="3">
        <v>2</v>
      </c>
      <c r="T81" s="3">
        <v>2</v>
      </c>
      <c r="U81" s="3">
        <v>2</v>
      </c>
    </row>
    <row r="82" spans="1:21" x14ac:dyDescent="0.4">
      <c r="A82" s="3"/>
      <c r="B82" s="3" t="s">
        <v>1247</v>
      </c>
      <c r="C82" s="3" t="s">
        <v>371</v>
      </c>
      <c r="D82" s="3" t="s">
        <v>372</v>
      </c>
      <c r="E82" s="3" t="s">
        <v>373</v>
      </c>
      <c r="F82" s="3" t="s">
        <v>374</v>
      </c>
      <c r="G82" s="3" t="s">
        <v>375</v>
      </c>
      <c r="H82" s="3" t="s">
        <v>376</v>
      </c>
      <c r="I82" s="3" t="s">
        <v>377</v>
      </c>
      <c r="J82" s="3" t="s">
        <v>378</v>
      </c>
      <c r="K82" s="3" t="s">
        <v>379</v>
      </c>
      <c r="L82" s="3" t="s">
        <v>380</v>
      </c>
      <c r="M82" s="3" t="s">
        <v>381</v>
      </c>
      <c r="N82" s="3" t="s">
        <v>382</v>
      </c>
      <c r="O82" s="3" t="s">
        <v>383</v>
      </c>
      <c r="P82" s="3" t="s">
        <v>384</v>
      </c>
      <c r="Q82" s="3" t="s">
        <v>385</v>
      </c>
      <c r="R82" s="3" t="s">
        <v>386</v>
      </c>
      <c r="S82" s="3" t="s">
        <v>387</v>
      </c>
      <c r="T82" s="3" t="s">
        <v>388</v>
      </c>
      <c r="U82" s="3" t="s">
        <v>389</v>
      </c>
    </row>
    <row r="83" spans="1:21" x14ac:dyDescent="0.4">
      <c r="A83" s="3" t="s">
        <v>0</v>
      </c>
      <c r="B83" s="3">
        <v>2</v>
      </c>
      <c r="C83" s="3">
        <v>1</v>
      </c>
      <c r="D83" s="3">
        <v>1</v>
      </c>
      <c r="E83" s="3">
        <v>1</v>
      </c>
      <c r="F83" s="3">
        <v>2</v>
      </c>
      <c r="G83" s="3">
        <v>1</v>
      </c>
      <c r="H83" s="3">
        <v>2</v>
      </c>
      <c r="I83" s="3">
        <v>0</v>
      </c>
      <c r="J83" s="3">
        <v>1</v>
      </c>
      <c r="K83" s="3">
        <v>1</v>
      </c>
      <c r="L83" s="3">
        <v>2</v>
      </c>
      <c r="M83" s="3">
        <v>2</v>
      </c>
      <c r="N83" s="3">
        <v>2</v>
      </c>
      <c r="O83" s="3">
        <v>1</v>
      </c>
      <c r="P83" s="3">
        <v>1</v>
      </c>
      <c r="Q83" s="3">
        <v>1</v>
      </c>
      <c r="R83" s="3">
        <v>1</v>
      </c>
      <c r="S83" s="3">
        <v>2</v>
      </c>
      <c r="T83" s="3">
        <v>2</v>
      </c>
      <c r="U83" s="3">
        <v>1</v>
      </c>
    </row>
    <row r="84" spans="1:21" x14ac:dyDescent="0.4">
      <c r="A84" s="3" t="s">
        <v>97</v>
      </c>
      <c r="B84" s="3">
        <v>4</v>
      </c>
      <c r="C84" s="3">
        <v>2</v>
      </c>
      <c r="D84" s="3">
        <v>7</v>
      </c>
      <c r="E84" s="3">
        <v>2</v>
      </c>
      <c r="F84" s="3">
        <v>1</v>
      </c>
      <c r="G84" s="3">
        <v>5</v>
      </c>
      <c r="H84" s="3">
        <v>6</v>
      </c>
      <c r="I84" s="3">
        <v>6</v>
      </c>
      <c r="J84" s="3">
        <v>6</v>
      </c>
      <c r="K84" s="3">
        <v>2</v>
      </c>
      <c r="L84" s="3">
        <v>7</v>
      </c>
      <c r="M84" s="3">
        <v>5</v>
      </c>
      <c r="N84" s="3">
        <v>6</v>
      </c>
      <c r="O84" s="3">
        <v>5</v>
      </c>
      <c r="P84" s="3">
        <v>2</v>
      </c>
      <c r="Q84" s="3">
        <v>2</v>
      </c>
      <c r="R84" s="3">
        <v>3</v>
      </c>
      <c r="S84" s="3">
        <v>6</v>
      </c>
      <c r="T84" s="3">
        <v>4</v>
      </c>
      <c r="U84" s="3">
        <v>5</v>
      </c>
    </row>
    <row r="85" spans="1:21" x14ac:dyDescent="0.4">
      <c r="A85" s="3" t="s">
        <v>98</v>
      </c>
      <c r="B85" s="3">
        <v>16</v>
      </c>
      <c r="C85" s="3">
        <v>9</v>
      </c>
      <c r="D85" s="3">
        <v>13</v>
      </c>
      <c r="E85" s="3">
        <v>14</v>
      </c>
      <c r="F85" s="3">
        <v>14</v>
      </c>
      <c r="G85" s="3">
        <v>4</v>
      </c>
      <c r="H85" s="3">
        <v>6</v>
      </c>
      <c r="I85" s="3">
        <v>4</v>
      </c>
      <c r="J85" s="3">
        <v>10</v>
      </c>
      <c r="K85" s="3">
        <v>4</v>
      </c>
      <c r="L85" s="3">
        <v>3</v>
      </c>
      <c r="M85" s="3">
        <v>7</v>
      </c>
      <c r="N85" s="3">
        <v>11</v>
      </c>
      <c r="O85" s="3">
        <v>12</v>
      </c>
      <c r="P85" s="3">
        <v>5</v>
      </c>
      <c r="Q85" s="3">
        <v>3</v>
      </c>
      <c r="R85" s="3">
        <v>13</v>
      </c>
      <c r="S85" s="3">
        <v>1</v>
      </c>
      <c r="T85" s="3">
        <v>14</v>
      </c>
      <c r="U85" s="3">
        <v>3</v>
      </c>
    </row>
    <row r="86" spans="1:21" x14ac:dyDescent="0.4">
      <c r="A86" s="3" t="s">
        <v>99</v>
      </c>
      <c r="B86" s="3">
        <v>3</v>
      </c>
      <c r="C86" s="3">
        <v>3</v>
      </c>
      <c r="D86" s="3">
        <v>3</v>
      </c>
      <c r="E86" s="3">
        <v>3</v>
      </c>
      <c r="F86" s="3">
        <v>3</v>
      </c>
      <c r="G86" s="3">
        <v>3</v>
      </c>
      <c r="H86" s="3">
        <v>1</v>
      </c>
      <c r="I86" s="3">
        <v>3</v>
      </c>
      <c r="J86" s="3">
        <v>3</v>
      </c>
      <c r="K86" s="3">
        <v>3</v>
      </c>
      <c r="L86" s="3">
        <v>2</v>
      </c>
      <c r="M86" s="3">
        <v>3</v>
      </c>
      <c r="N86" s="3">
        <v>3</v>
      </c>
      <c r="O86" s="3">
        <v>3</v>
      </c>
      <c r="P86" s="3">
        <v>3</v>
      </c>
      <c r="Q86" s="3">
        <v>3</v>
      </c>
      <c r="R86" s="3">
        <v>5</v>
      </c>
      <c r="S86" s="3">
        <v>2</v>
      </c>
      <c r="T86" s="3">
        <v>3</v>
      </c>
      <c r="U86" s="3">
        <v>3</v>
      </c>
    </row>
    <row r="87" spans="1:21" x14ac:dyDescent="0.4">
      <c r="A87" s="3" t="s">
        <v>100</v>
      </c>
      <c r="B87" s="3">
        <v>1</v>
      </c>
      <c r="C87" s="3">
        <v>5</v>
      </c>
      <c r="D87" s="3">
        <v>6</v>
      </c>
      <c r="E87" s="3">
        <v>1</v>
      </c>
      <c r="F87" s="3">
        <v>5</v>
      </c>
      <c r="G87" s="3">
        <v>7</v>
      </c>
      <c r="H87" s="3">
        <v>4</v>
      </c>
      <c r="I87" s="3">
        <v>3</v>
      </c>
      <c r="J87" s="3">
        <v>4</v>
      </c>
      <c r="K87" s="3">
        <v>4</v>
      </c>
      <c r="L87" s="3">
        <v>6</v>
      </c>
      <c r="M87" s="3">
        <v>2</v>
      </c>
      <c r="N87" s="3">
        <v>6</v>
      </c>
      <c r="O87" s="3">
        <v>4</v>
      </c>
      <c r="P87" s="3">
        <v>4</v>
      </c>
      <c r="Q87" s="3">
        <v>1</v>
      </c>
      <c r="R87" s="3">
        <v>1</v>
      </c>
      <c r="S87" s="3">
        <v>1</v>
      </c>
      <c r="T87" s="3">
        <v>2</v>
      </c>
      <c r="U87" s="3">
        <v>1</v>
      </c>
    </row>
    <row r="88" spans="1:21" x14ac:dyDescent="0.4">
      <c r="A88" s="3" t="s">
        <v>101</v>
      </c>
      <c r="B88" s="3">
        <v>5</v>
      </c>
      <c r="C88" s="3">
        <v>2</v>
      </c>
      <c r="D88" s="3">
        <v>1</v>
      </c>
      <c r="E88" s="3">
        <v>3</v>
      </c>
      <c r="F88" s="3">
        <v>1</v>
      </c>
      <c r="G88" s="3">
        <v>4</v>
      </c>
      <c r="H88" s="3">
        <v>4</v>
      </c>
      <c r="I88" s="3">
        <v>4</v>
      </c>
      <c r="J88" s="3">
        <v>4</v>
      </c>
      <c r="K88" s="3">
        <v>5</v>
      </c>
      <c r="L88" s="3">
        <v>4</v>
      </c>
      <c r="M88" s="3">
        <v>4</v>
      </c>
      <c r="N88" s="3">
        <v>4</v>
      </c>
      <c r="O88" s="3">
        <v>4</v>
      </c>
      <c r="P88" s="3">
        <v>5</v>
      </c>
      <c r="Q88" s="3">
        <v>2</v>
      </c>
      <c r="R88" s="3">
        <v>5</v>
      </c>
      <c r="S88" s="3">
        <v>1</v>
      </c>
      <c r="T88" s="3">
        <v>0</v>
      </c>
      <c r="U88" s="3">
        <v>1</v>
      </c>
    </row>
    <row r="89" spans="1:21" x14ac:dyDescent="0.4">
      <c r="A89" s="3" t="s">
        <v>1171</v>
      </c>
      <c r="B89" s="3">
        <v>4</v>
      </c>
      <c r="C89" s="3">
        <v>4</v>
      </c>
      <c r="D89" s="3">
        <v>4</v>
      </c>
      <c r="E89" s="3">
        <v>4</v>
      </c>
      <c r="F89" s="3">
        <v>2</v>
      </c>
      <c r="G89" s="3">
        <v>3</v>
      </c>
      <c r="H89" s="3">
        <v>4</v>
      </c>
      <c r="I89" s="3">
        <v>4</v>
      </c>
      <c r="J89" s="3">
        <v>3</v>
      </c>
      <c r="K89" s="3">
        <v>3</v>
      </c>
      <c r="L89" s="3">
        <v>3</v>
      </c>
      <c r="M89" s="3">
        <v>3</v>
      </c>
      <c r="N89" s="3">
        <v>4</v>
      </c>
      <c r="O89" s="3">
        <v>4</v>
      </c>
      <c r="P89" s="3">
        <v>4</v>
      </c>
      <c r="Q89" s="3">
        <v>4</v>
      </c>
      <c r="R89" s="3">
        <v>3</v>
      </c>
      <c r="S89" s="3">
        <v>3</v>
      </c>
      <c r="T89" s="3">
        <v>4</v>
      </c>
      <c r="U89" s="3">
        <v>4</v>
      </c>
    </row>
    <row r="90" spans="1:21" x14ac:dyDescent="0.4">
      <c r="A90" s="3" t="s">
        <v>1172</v>
      </c>
      <c r="B90" s="3">
        <v>2</v>
      </c>
      <c r="C90" s="3">
        <v>3</v>
      </c>
      <c r="D90" s="3">
        <v>1</v>
      </c>
      <c r="E90" s="3">
        <v>3</v>
      </c>
      <c r="F90" s="3">
        <v>2</v>
      </c>
      <c r="G90" s="3">
        <v>3</v>
      </c>
      <c r="H90" s="3">
        <v>3</v>
      </c>
      <c r="I90" s="3">
        <v>3</v>
      </c>
      <c r="J90" s="3">
        <v>3</v>
      </c>
      <c r="K90" s="3">
        <v>3</v>
      </c>
      <c r="L90" s="3">
        <v>3</v>
      </c>
      <c r="M90" s="3">
        <v>2</v>
      </c>
      <c r="N90" s="3">
        <v>3</v>
      </c>
      <c r="O90" s="3">
        <v>3</v>
      </c>
      <c r="P90" s="3">
        <v>2</v>
      </c>
      <c r="Q90" s="3">
        <v>3</v>
      </c>
      <c r="R90" s="3">
        <v>3</v>
      </c>
      <c r="S90" s="3">
        <v>2</v>
      </c>
      <c r="T90" s="3">
        <v>2</v>
      </c>
      <c r="U90" s="3">
        <v>3</v>
      </c>
    </row>
    <row r="91" spans="1:21" x14ac:dyDescent="0.4">
      <c r="A91" s="4" t="s">
        <v>109</v>
      </c>
      <c r="B91" s="3">
        <v>3</v>
      </c>
      <c r="C91" s="3">
        <v>3</v>
      </c>
      <c r="D91" s="3">
        <v>3</v>
      </c>
      <c r="E91" s="3">
        <v>1</v>
      </c>
      <c r="F91" s="3">
        <v>4</v>
      </c>
      <c r="G91" s="3">
        <v>3</v>
      </c>
      <c r="H91" s="3">
        <v>3</v>
      </c>
      <c r="I91" s="3">
        <v>3</v>
      </c>
      <c r="J91" s="3">
        <v>3</v>
      </c>
      <c r="K91" s="3">
        <v>3</v>
      </c>
      <c r="L91" s="3">
        <v>2</v>
      </c>
      <c r="M91" s="3">
        <v>3</v>
      </c>
      <c r="N91" s="3">
        <v>4</v>
      </c>
      <c r="O91" s="3">
        <v>3</v>
      </c>
      <c r="P91" s="3">
        <v>2</v>
      </c>
      <c r="Q91" s="3">
        <v>3</v>
      </c>
      <c r="R91" s="3">
        <v>3</v>
      </c>
      <c r="S91" s="3">
        <v>2</v>
      </c>
      <c r="T91" s="3">
        <v>3</v>
      </c>
      <c r="U91" s="3">
        <v>3</v>
      </c>
    </row>
    <row r="92" spans="1:21" x14ac:dyDescent="0.4">
      <c r="A92" s="4" t="s">
        <v>110</v>
      </c>
      <c r="B92" s="3">
        <v>3</v>
      </c>
      <c r="C92" s="3">
        <v>3</v>
      </c>
      <c r="D92" s="3">
        <v>2</v>
      </c>
      <c r="E92" s="3">
        <v>1</v>
      </c>
      <c r="F92" s="3">
        <v>2</v>
      </c>
      <c r="G92" s="3">
        <v>3</v>
      </c>
      <c r="H92" s="3">
        <v>3</v>
      </c>
      <c r="I92" s="3">
        <v>3</v>
      </c>
      <c r="J92" s="3">
        <v>3</v>
      </c>
      <c r="K92" s="3">
        <v>3</v>
      </c>
      <c r="L92" s="3">
        <v>3</v>
      </c>
      <c r="M92" s="3">
        <v>3</v>
      </c>
      <c r="N92" s="3">
        <v>3</v>
      </c>
      <c r="O92" s="3">
        <v>3</v>
      </c>
      <c r="P92" s="3">
        <v>2</v>
      </c>
      <c r="Q92" s="3">
        <v>3</v>
      </c>
      <c r="R92" s="3">
        <v>3</v>
      </c>
      <c r="S92" s="3">
        <v>2</v>
      </c>
      <c r="T92" s="3">
        <v>2</v>
      </c>
      <c r="U92" s="3">
        <v>3</v>
      </c>
    </row>
    <row r="93" spans="1:21" x14ac:dyDescent="0.4">
      <c r="A93" s="4" t="s">
        <v>111</v>
      </c>
      <c r="B93" s="3">
        <v>4</v>
      </c>
      <c r="C93" s="3">
        <v>4</v>
      </c>
      <c r="D93" s="3">
        <v>3</v>
      </c>
      <c r="E93" s="3">
        <v>3</v>
      </c>
      <c r="F93" s="3">
        <v>4</v>
      </c>
      <c r="G93" s="3">
        <v>3</v>
      </c>
      <c r="H93" s="3">
        <v>3</v>
      </c>
      <c r="I93" s="3">
        <v>3</v>
      </c>
      <c r="J93" s="3">
        <v>3</v>
      </c>
      <c r="K93" s="3">
        <v>3</v>
      </c>
      <c r="L93" s="3">
        <v>2</v>
      </c>
      <c r="M93" s="3">
        <v>3</v>
      </c>
      <c r="N93" s="3">
        <v>3</v>
      </c>
      <c r="O93" s="3">
        <v>3</v>
      </c>
      <c r="P93" s="3">
        <v>4</v>
      </c>
      <c r="Q93" s="3">
        <v>3</v>
      </c>
      <c r="R93" s="3">
        <v>3</v>
      </c>
      <c r="S93" s="3">
        <v>2</v>
      </c>
      <c r="T93" s="3">
        <v>4</v>
      </c>
      <c r="U93" s="3">
        <v>3</v>
      </c>
    </row>
    <row r="94" spans="1:21" x14ac:dyDescent="0.4">
      <c r="A94" s="4" t="s">
        <v>112</v>
      </c>
      <c r="B94" s="3">
        <v>4</v>
      </c>
      <c r="C94" s="3">
        <v>4</v>
      </c>
      <c r="D94" s="3">
        <v>3</v>
      </c>
      <c r="E94" s="3">
        <v>3</v>
      </c>
      <c r="F94" s="3">
        <v>4</v>
      </c>
      <c r="G94" s="3">
        <v>3</v>
      </c>
      <c r="H94" s="3">
        <v>3</v>
      </c>
      <c r="I94" s="3">
        <v>3</v>
      </c>
      <c r="J94" s="3">
        <v>3</v>
      </c>
      <c r="K94" s="3">
        <v>3</v>
      </c>
      <c r="L94" s="3">
        <v>3</v>
      </c>
      <c r="M94" s="3">
        <v>3</v>
      </c>
      <c r="N94" s="3">
        <v>4</v>
      </c>
      <c r="O94" s="3">
        <v>3</v>
      </c>
      <c r="P94" s="3">
        <v>4</v>
      </c>
      <c r="Q94" s="3">
        <v>3</v>
      </c>
      <c r="R94" s="3">
        <v>3</v>
      </c>
      <c r="S94" s="3">
        <v>3</v>
      </c>
      <c r="T94" s="3">
        <v>4</v>
      </c>
      <c r="U94" s="3">
        <v>4</v>
      </c>
    </row>
    <row r="95" spans="1:21" x14ac:dyDescent="0.4">
      <c r="A95" s="4" t="s">
        <v>113</v>
      </c>
      <c r="B95" s="3">
        <v>4</v>
      </c>
      <c r="C95" s="3">
        <v>4</v>
      </c>
      <c r="D95" s="3">
        <v>1</v>
      </c>
      <c r="E95" s="3">
        <v>3</v>
      </c>
      <c r="F95" s="3">
        <v>3</v>
      </c>
      <c r="G95" s="3">
        <v>3</v>
      </c>
      <c r="H95" s="3">
        <v>3</v>
      </c>
      <c r="I95" s="3">
        <v>3</v>
      </c>
      <c r="J95" s="3">
        <v>3</v>
      </c>
      <c r="K95" s="3">
        <v>3</v>
      </c>
      <c r="L95" s="3">
        <v>3</v>
      </c>
      <c r="M95" s="3">
        <v>3</v>
      </c>
      <c r="N95" s="3">
        <v>3</v>
      </c>
      <c r="O95" s="3">
        <v>3</v>
      </c>
      <c r="P95" s="3">
        <v>3</v>
      </c>
      <c r="Q95" s="3">
        <v>3</v>
      </c>
      <c r="R95" s="3">
        <v>3</v>
      </c>
      <c r="S95" s="3">
        <v>3</v>
      </c>
      <c r="T95" s="3">
        <v>4</v>
      </c>
      <c r="U95" s="3">
        <v>4</v>
      </c>
    </row>
    <row r="96" spans="1:21" x14ac:dyDescent="0.4">
      <c r="A96" s="4" t="s">
        <v>114</v>
      </c>
      <c r="B96" s="3">
        <v>4</v>
      </c>
      <c r="C96" s="3">
        <v>3</v>
      </c>
      <c r="D96" s="3">
        <v>3</v>
      </c>
      <c r="E96" s="3">
        <v>4</v>
      </c>
      <c r="F96" s="3">
        <v>4</v>
      </c>
      <c r="G96" s="3">
        <v>3</v>
      </c>
      <c r="H96" s="3">
        <v>4</v>
      </c>
      <c r="I96" s="3">
        <v>3</v>
      </c>
      <c r="J96" s="3">
        <v>3</v>
      </c>
      <c r="K96" s="3">
        <v>3</v>
      </c>
      <c r="L96" s="3">
        <v>3</v>
      </c>
      <c r="M96" s="3">
        <v>3</v>
      </c>
      <c r="N96" s="3">
        <v>3</v>
      </c>
      <c r="O96" s="3">
        <v>3</v>
      </c>
      <c r="P96" s="3">
        <v>3</v>
      </c>
      <c r="Q96" s="3">
        <v>2</v>
      </c>
      <c r="R96" s="3">
        <v>3</v>
      </c>
      <c r="S96" s="3">
        <v>2</v>
      </c>
      <c r="T96" s="3">
        <v>3</v>
      </c>
      <c r="U96" s="3">
        <v>3</v>
      </c>
    </row>
    <row r="97" spans="1:21" x14ac:dyDescent="0.4">
      <c r="A97" s="4" t="s">
        <v>115</v>
      </c>
      <c r="B97" s="3">
        <v>4</v>
      </c>
      <c r="C97" s="3">
        <v>3</v>
      </c>
      <c r="D97" s="3">
        <v>3</v>
      </c>
      <c r="E97" s="3">
        <v>3</v>
      </c>
      <c r="F97" s="3">
        <v>2</v>
      </c>
      <c r="G97" s="3">
        <v>3</v>
      </c>
      <c r="H97" s="3">
        <v>3</v>
      </c>
      <c r="I97" s="3">
        <v>3</v>
      </c>
      <c r="J97" s="3">
        <v>3</v>
      </c>
      <c r="K97" s="3">
        <v>1</v>
      </c>
      <c r="L97" s="3">
        <v>3</v>
      </c>
      <c r="M97" s="3">
        <v>3</v>
      </c>
      <c r="N97" s="3">
        <v>3</v>
      </c>
      <c r="O97" s="3">
        <v>3</v>
      </c>
      <c r="P97" s="3">
        <v>2</v>
      </c>
      <c r="Q97" s="3">
        <v>3</v>
      </c>
      <c r="R97" s="3">
        <v>3</v>
      </c>
      <c r="S97" s="3">
        <v>3</v>
      </c>
      <c r="T97" s="3">
        <v>0</v>
      </c>
      <c r="U97" s="3">
        <v>3</v>
      </c>
    </row>
    <row r="98" spans="1:21" x14ac:dyDescent="0.4">
      <c r="A98" s="4" t="s">
        <v>116</v>
      </c>
      <c r="B98" s="3">
        <v>4</v>
      </c>
      <c r="C98" s="3">
        <v>4</v>
      </c>
      <c r="D98" s="3">
        <v>3</v>
      </c>
      <c r="E98" s="3">
        <v>3</v>
      </c>
      <c r="F98" s="3">
        <v>2</v>
      </c>
      <c r="G98" s="3">
        <v>3</v>
      </c>
      <c r="H98" s="3">
        <v>3</v>
      </c>
      <c r="I98" s="3">
        <v>3</v>
      </c>
      <c r="J98" s="3">
        <v>3</v>
      </c>
      <c r="K98" s="3">
        <v>2</v>
      </c>
      <c r="L98" s="3">
        <v>3</v>
      </c>
      <c r="M98" s="3">
        <v>1</v>
      </c>
      <c r="N98" s="3">
        <v>4</v>
      </c>
      <c r="O98" s="3">
        <v>3</v>
      </c>
      <c r="P98" s="3">
        <v>2</v>
      </c>
      <c r="Q98" s="3">
        <v>3</v>
      </c>
      <c r="R98" s="3">
        <v>3</v>
      </c>
      <c r="S98" s="3">
        <v>3</v>
      </c>
      <c r="T98" s="3">
        <v>3</v>
      </c>
      <c r="U98" s="3">
        <v>4</v>
      </c>
    </row>
    <row r="99" spans="1:21" x14ac:dyDescent="0.4">
      <c r="A99" s="4" t="s">
        <v>1173</v>
      </c>
      <c r="B99" s="3">
        <v>4</v>
      </c>
      <c r="C99" s="3">
        <v>4</v>
      </c>
      <c r="D99" s="3">
        <v>3</v>
      </c>
      <c r="E99" s="3">
        <v>4</v>
      </c>
      <c r="F99" s="3">
        <v>4</v>
      </c>
      <c r="G99" s="3">
        <v>3</v>
      </c>
      <c r="H99" s="3">
        <v>4</v>
      </c>
      <c r="I99" s="3">
        <v>3</v>
      </c>
      <c r="J99" s="3">
        <v>3</v>
      </c>
      <c r="K99" s="3">
        <v>3</v>
      </c>
      <c r="L99" s="3">
        <v>3</v>
      </c>
      <c r="M99" s="3">
        <v>3</v>
      </c>
      <c r="N99" s="3">
        <v>4</v>
      </c>
      <c r="O99" s="3">
        <v>3</v>
      </c>
      <c r="P99" s="3">
        <v>2</v>
      </c>
      <c r="Q99" s="3">
        <v>3</v>
      </c>
      <c r="R99" s="3">
        <v>3</v>
      </c>
      <c r="S99" s="3">
        <v>3</v>
      </c>
      <c r="T99" s="3">
        <v>4</v>
      </c>
      <c r="U99" s="3">
        <v>4</v>
      </c>
    </row>
    <row r="100" spans="1:21" x14ac:dyDescent="0.4">
      <c r="A100" s="4" t="s">
        <v>118</v>
      </c>
      <c r="B100" s="3">
        <v>4</v>
      </c>
      <c r="C100" s="3">
        <v>4</v>
      </c>
      <c r="D100" s="3">
        <v>4</v>
      </c>
      <c r="E100" s="3">
        <v>4</v>
      </c>
      <c r="F100" s="3">
        <v>4</v>
      </c>
      <c r="G100" s="3">
        <v>4</v>
      </c>
      <c r="H100" s="3">
        <v>4</v>
      </c>
      <c r="I100" s="3">
        <v>3</v>
      </c>
      <c r="J100" s="3">
        <v>3</v>
      </c>
      <c r="K100" s="3">
        <v>4</v>
      </c>
      <c r="L100" s="3">
        <v>4</v>
      </c>
      <c r="M100" s="3">
        <v>3</v>
      </c>
      <c r="N100" s="3">
        <v>4</v>
      </c>
      <c r="O100" s="3">
        <v>4</v>
      </c>
      <c r="P100" s="3">
        <v>4</v>
      </c>
      <c r="Q100" s="3">
        <v>4</v>
      </c>
      <c r="R100" s="3">
        <v>3</v>
      </c>
      <c r="S100" s="3">
        <v>4</v>
      </c>
      <c r="T100" s="3">
        <v>4</v>
      </c>
      <c r="U100" s="3">
        <v>4</v>
      </c>
    </row>
    <row r="101" spans="1:21" x14ac:dyDescent="0.4">
      <c r="A101" s="8" t="s">
        <v>102</v>
      </c>
      <c r="B101" s="3">
        <v>20</v>
      </c>
      <c r="C101" s="3" t="s">
        <v>1248</v>
      </c>
      <c r="D101" s="3">
        <v>3</v>
      </c>
      <c r="E101" s="3" t="s">
        <v>1249</v>
      </c>
      <c r="F101" s="3">
        <v>20</v>
      </c>
      <c r="G101" s="3">
        <v>20</v>
      </c>
      <c r="H101" s="3" t="s">
        <v>1250</v>
      </c>
      <c r="I101" s="3">
        <v>20</v>
      </c>
      <c r="J101" s="3">
        <v>1</v>
      </c>
      <c r="K101" s="3">
        <v>20</v>
      </c>
      <c r="L101" s="3">
        <v>0</v>
      </c>
      <c r="M101" s="3">
        <v>16</v>
      </c>
      <c r="N101" s="3">
        <v>20</v>
      </c>
      <c r="O101" s="3">
        <v>13</v>
      </c>
      <c r="P101" s="3">
        <v>20</v>
      </c>
      <c r="Q101" s="3" t="s">
        <v>1457</v>
      </c>
      <c r="R101" s="3">
        <v>20</v>
      </c>
      <c r="S101" s="3">
        <v>13</v>
      </c>
      <c r="T101" s="3">
        <v>14</v>
      </c>
      <c r="U101" s="3">
        <v>0</v>
      </c>
    </row>
    <row r="102" spans="1:21" x14ac:dyDescent="0.4">
      <c r="A102" s="8" t="s">
        <v>103</v>
      </c>
      <c r="B102" s="9">
        <v>5</v>
      </c>
      <c r="C102" s="3">
        <v>2</v>
      </c>
      <c r="D102" s="3" t="s">
        <v>1385</v>
      </c>
      <c r="E102" s="3" t="s">
        <v>1197</v>
      </c>
      <c r="F102" s="3">
        <v>2</v>
      </c>
      <c r="G102" s="3" t="s">
        <v>1385</v>
      </c>
      <c r="H102" s="3">
        <v>1</v>
      </c>
      <c r="I102" s="3">
        <v>0</v>
      </c>
      <c r="J102" s="3">
        <v>1</v>
      </c>
      <c r="K102" s="3">
        <v>2</v>
      </c>
      <c r="L102" s="3">
        <v>3</v>
      </c>
      <c r="M102" s="3">
        <v>1</v>
      </c>
      <c r="N102" s="3">
        <v>5</v>
      </c>
      <c r="O102" s="3" t="s">
        <v>1458</v>
      </c>
      <c r="P102" s="3">
        <v>0</v>
      </c>
      <c r="Q102" s="3" t="s">
        <v>1459</v>
      </c>
      <c r="R102" s="3">
        <v>0</v>
      </c>
      <c r="S102" s="3">
        <v>2</v>
      </c>
      <c r="T102" s="3">
        <v>2</v>
      </c>
      <c r="U102" s="3">
        <v>0</v>
      </c>
    </row>
    <row r="103" spans="1:21" x14ac:dyDescent="0.4">
      <c r="A103" s="8" t="s">
        <v>104</v>
      </c>
      <c r="B103" s="9">
        <v>7</v>
      </c>
      <c r="C103" s="3" t="s">
        <v>1201</v>
      </c>
      <c r="D103" s="3" t="s">
        <v>1460</v>
      </c>
      <c r="E103" s="3">
        <v>1</v>
      </c>
      <c r="F103" s="3">
        <v>1</v>
      </c>
      <c r="G103" s="3">
        <v>0</v>
      </c>
      <c r="H103" s="3" t="s">
        <v>1391</v>
      </c>
      <c r="I103" s="3">
        <v>0</v>
      </c>
      <c r="J103" s="3" t="s">
        <v>1212</v>
      </c>
      <c r="K103" s="3">
        <v>0</v>
      </c>
      <c r="L103" s="3">
        <v>7</v>
      </c>
      <c r="M103" s="3">
        <v>6</v>
      </c>
      <c r="N103" s="3">
        <v>7</v>
      </c>
      <c r="O103" s="3">
        <v>4</v>
      </c>
      <c r="P103" s="3">
        <v>0</v>
      </c>
      <c r="Q103" s="3" t="s">
        <v>1461</v>
      </c>
      <c r="R103" s="3">
        <v>0</v>
      </c>
      <c r="S103" s="3">
        <v>4</v>
      </c>
      <c r="T103" s="3">
        <v>2</v>
      </c>
      <c r="U103" s="3">
        <v>0</v>
      </c>
    </row>
    <row r="104" spans="1:21" x14ac:dyDescent="0.4">
      <c r="A104" s="8" t="s">
        <v>105</v>
      </c>
      <c r="B104" s="9">
        <v>3</v>
      </c>
      <c r="C104" s="3">
        <v>2</v>
      </c>
      <c r="D104" s="3">
        <v>2</v>
      </c>
      <c r="E104" s="3">
        <v>1</v>
      </c>
      <c r="F104" s="3">
        <v>2</v>
      </c>
      <c r="G104" s="3">
        <v>2</v>
      </c>
      <c r="H104" s="3">
        <v>2</v>
      </c>
      <c r="I104" s="3">
        <v>2</v>
      </c>
      <c r="J104" s="3">
        <v>2</v>
      </c>
      <c r="K104" s="3">
        <v>3</v>
      </c>
      <c r="L104" s="3">
        <v>2</v>
      </c>
      <c r="M104" s="3">
        <v>3</v>
      </c>
      <c r="N104" s="3">
        <v>3</v>
      </c>
      <c r="O104" s="3">
        <v>1</v>
      </c>
      <c r="P104" s="3">
        <v>3</v>
      </c>
      <c r="Q104" s="3">
        <v>2</v>
      </c>
      <c r="R104" s="3">
        <v>4</v>
      </c>
      <c r="S104" s="3">
        <v>2</v>
      </c>
      <c r="T104" s="3">
        <v>2</v>
      </c>
      <c r="U104" s="3">
        <v>2</v>
      </c>
    </row>
    <row r="105" spans="1:21" x14ac:dyDescent="0.4">
      <c r="A105" s="8" t="s">
        <v>106</v>
      </c>
      <c r="B105" s="10" t="s">
        <v>1461</v>
      </c>
      <c r="C105" s="3">
        <v>6</v>
      </c>
      <c r="D105" s="3" t="s">
        <v>1251</v>
      </c>
      <c r="E105" s="3">
        <v>4</v>
      </c>
      <c r="F105" s="3">
        <v>1</v>
      </c>
      <c r="G105" s="3" t="s">
        <v>1385</v>
      </c>
      <c r="H105" s="3" t="s">
        <v>1462</v>
      </c>
      <c r="I105" s="3">
        <v>9</v>
      </c>
      <c r="J105" s="3">
        <v>2</v>
      </c>
      <c r="K105" s="3">
        <v>2</v>
      </c>
      <c r="L105" s="3">
        <v>5</v>
      </c>
      <c r="M105" s="3" t="s">
        <v>1463</v>
      </c>
      <c r="N105" s="3">
        <v>9</v>
      </c>
      <c r="O105" s="3" t="s">
        <v>1252</v>
      </c>
      <c r="P105" s="3">
        <v>7</v>
      </c>
      <c r="Q105" s="3" t="s">
        <v>1464</v>
      </c>
      <c r="R105" s="3">
        <v>2</v>
      </c>
      <c r="S105" s="3">
        <v>3</v>
      </c>
      <c r="T105" s="3" t="s">
        <v>1461</v>
      </c>
      <c r="U105" s="3" t="s">
        <v>1466</v>
      </c>
    </row>
    <row r="106" spans="1:21" x14ac:dyDescent="0.4">
      <c r="A106" s="8" t="s">
        <v>119</v>
      </c>
      <c r="B106" s="3">
        <v>5</v>
      </c>
      <c r="C106" s="3">
        <v>1</v>
      </c>
      <c r="D106" s="3">
        <v>1</v>
      </c>
      <c r="E106" s="3">
        <v>1</v>
      </c>
      <c r="F106" s="3">
        <v>1</v>
      </c>
      <c r="G106" s="3">
        <v>1</v>
      </c>
      <c r="H106" s="3">
        <v>1</v>
      </c>
      <c r="I106" s="3">
        <v>1</v>
      </c>
      <c r="J106" s="3">
        <v>5</v>
      </c>
      <c r="K106" s="3">
        <v>1</v>
      </c>
      <c r="L106" s="3" t="s">
        <v>1206</v>
      </c>
      <c r="M106" s="3" t="s">
        <v>1206</v>
      </c>
      <c r="N106" s="3">
        <v>0</v>
      </c>
      <c r="O106" s="3" t="s">
        <v>1458</v>
      </c>
      <c r="P106" s="3">
        <v>5</v>
      </c>
      <c r="Q106" s="3" t="s">
        <v>1201</v>
      </c>
      <c r="R106" s="3">
        <v>0</v>
      </c>
      <c r="S106" s="3">
        <v>5</v>
      </c>
      <c r="T106" s="3">
        <v>4</v>
      </c>
      <c r="U106" s="3" t="s">
        <v>1201</v>
      </c>
    </row>
    <row r="107" spans="1:21" x14ac:dyDescent="0.4">
      <c r="A107" s="8" t="s">
        <v>120</v>
      </c>
      <c r="B107" s="3" t="s">
        <v>1386</v>
      </c>
      <c r="C107" s="3" t="s">
        <v>1467</v>
      </c>
      <c r="D107" s="3" t="s">
        <v>1233</v>
      </c>
      <c r="E107" s="3" t="s">
        <v>1206</v>
      </c>
      <c r="F107" s="3">
        <v>6</v>
      </c>
      <c r="G107" s="3" t="s">
        <v>1206</v>
      </c>
      <c r="H107" s="3" t="s">
        <v>1198</v>
      </c>
      <c r="I107" s="3" t="s">
        <v>1201</v>
      </c>
      <c r="J107" s="3" t="s">
        <v>1246</v>
      </c>
      <c r="K107" s="3" t="s">
        <v>1386</v>
      </c>
      <c r="L107" s="3">
        <v>15</v>
      </c>
      <c r="M107" s="3" t="s">
        <v>1231</v>
      </c>
      <c r="N107" s="3">
        <v>0</v>
      </c>
      <c r="O107" s="3" t="s">
        <v>1458</v>
      </c>
      <c r="P107" s="3">
        <v>0</v>
      </c>
      <c r="Q107" s="3" t="s">
        <v>1468</v>
      </c>
      <c r="R107" s="3">
        <v>1</v>
      </c>
      <c r="S107" s="3" t="s">
        <v>1469</v>
      </c>
      <c r="T107" s="3" t="s">
        <v>1385</v>
      </c>
      <c r="U107" s="3" t="s">
        <v>1470</v>
      </c>
    </row>
    <row r="108" spans="1:21" x14ac:dyDescent="0.4">
      <c r="A108" s="3" t="s">
        <v>598</v>
      </c>
      <c r="B108" s="3">
        <v>2</v>
      </c>
      <c r="C108" s="3">
        <v>2</v>
      </c>
      <c r="D108" s="3">
        <v>2</v>
      </c>
      <c r="E108" s="3">
        <v>2</v>
      </c>
      <c r="F108" s="3">
        <v>2</v>
      </c>
      <c r="G108" s="3">
        <v>2</v>
      </c>
      <c r="H108" s="3">
        <v>2</v>
      </c>
      <c r="I108" s="3">
        <v>2</v>
      </c>
      <c r="J108" s="3">
        <v>2</v>
      </c>
      <c r="K108" s="3">
        <v>2</v>
      </c>
      <c r="L108" s="3">
        <v>2</v>
      </c>
      <c r="M108" s="3">
        <v>2</v>
      </c>
      <c r="N108" s="3">
        <v>2</v>
      </c>
      <c r="O108" s="3">
        <v>2</v>
      </c>
      <c r="P108" s="3">
        <v>2</v>
      </c>
      <c r="Q108" s="3">
        <v>2</v>
      </c>
      <c r="R108" s="3">
        <v>2</v>
      </c>
      <c r="S108" s="3">
        <v>2</v>
      </c>
      <c r="T108" s="3">
        <v>2</v>
      </c>
      <c r="U108" s="3">
        <v>2</v>
      </c>
    </row>
    <row r="109" spans="1:21" x14ac:dyDescent="0.4">
      <c r="A109" s="3"/>
      <c r="B109" s="3" t="s">
        <v>1253</v>
      </c>
      <c r="C109" s="3" t="s">
        <v>390</v>
      </c>
      <c r="D109" s="3" t="s">
        <v>391</v>
      </c>
      <c r="E109" s="3" t="s">
        <v>392</v>
      </c>
      <c r="F109" s="3" t="s">
        <v>393</v>
      </c>
      <c r="G109" s="3" t="s">
        <v>394</v>
      </c>
      <c r="H109" s="3" t="s">
        <v>395</v>
      </c>
      <c r="I109" s="3" t="s">
        <v>396</v>
      </c>
      <c r="J109" s="3" t="s">
        <v>397</v>
      </c>
      <c r="K109" s="3" t="s">
        <v>398</v>
      </c>
      <c r="L109" s="3" t="s">
        <v>399</v>
      </c>
      <c r="M109" s="3" t="s">
        <v>400</v>
      </c>
      <c r="N109" s="3" t="s">
        <v>401</v>
      </c>
      <c r="O109" s="3" t="s">
        <v>402</v>
      </c>
      <c r="P109" s="3" t="s">
        <v>403</v>
      </c>
      <c r="Q109" s="3" t="s">
        <v>404</v>
      </c>
      <c r="R109" s="3" t="s">
        <v>405</v>
      </c>
      <c r="S109" s="3" t="s">
        <v>406</v>
      </c>
      <c r="T109" s="3" t="s">
        <v>407</v>
      </c>
      <c r="U109" s="3" t="s">
        <v>408</v>
      </c>
    </row>
    <row r="110" spans="1:21" x14ac:dyDescent="0.4">
      <c r="A110" s="3" t="s">
        <v>0</v>
      </c>
      <c r="B110" s="3">
        <v>2</v>
      </c>
      <c r="C110" s="3">
        <v>1</v>
      </c>
      <c r="D110" s="3">
        <v>1</v>
      </c>
      <c r="E110" s="3">
        <v>1</v>
      </c>
      <c r="F110" s="3">
        <v>1</v>
      </c>
      <c r="G110" s="3">
        <v>1</v>
      </c>
      <c r="H110" s="3">
        <v>1</v>
      </c>
      <c r="I110" s="3">
        <v>2</v>
      </c>
      <c r="J110" s="3">
        <v>1</v>
      </c>
      <c r="K110" s="3">
        <v>1</v>
      </c>
      <c r="L110" s="3">
        <v>1</v>
      </c>
      <c r="M110" s="3">
        <v>2</v>
      </c>
      <c r="N110" s="3">
        <v>1</v>
      </c>
      <c r="O110" s="3">
        <v>1</v>
      </c>
      <c r="P110" s="3">
        <v>2</v>
      </c>
      <c r="Q110" s="3">
        <v>1</v>
      </c>
      <c r="R110" s="3">
        <v>2</v>
      </c>
      <c r="S110" s="3">
        <v>1</v>
      </c>
      <c r="T110" s="3">
        <v>2</v>
      </c>
      <c r="U110" s="3">
        <v>1</v>
      </c>
    </row>
    <row r="111" spans="1:21" x14ac:dyDescent="0.4">
      <c r="A111" s="3" t="s">
        <v>97</v>
      </c>
      <c r="B111" s="3">
        <v>2</v>
      </c>
      <c r="C111" s="3">
        <v>2</v>
      </c>
      <c r="D111" s="3">
        <v>7</v>
      </c>
      <c r="E111" s="3">
        <v>3</v>
      </c>
      <c r="F111" s="3">
        <v>2</v>
      </c>
      <c r="G111" s="3">
        <v>5</v>
      </c>
      <c r="H111" s="3">
        <v>4</v>
      </c>
      <c r="I111" s="3">
        <v>7</v>
      </c>
      <c r="J111" s="3">
        <v>4</v>
      </c>
      <c r="K111" s="3">
        <v>5</v>
      </c>
      <c r="L111" s="3">
        <v>4</v>
      </c>
      <c r="M111" s="3">
        <v>4</v>
      </c>
      <c r="N111" s="3">
        <v>1</v>
      </c>
      <c r="O111" s="3">
        <v>2</v>
      </c>
      <c r="P111" s="3">
        <v>6</v>
      </c>
      <c r="Q111" s="3">
        <v>4</v>
      </c>
      <c r="R111" s="3">
        <v>4</v>
      </c>
      <c r="S111" s="3">
        <v>5</v>
      </c>
      <c r="T111" s="3">
        <v>6</v>
      </c>
      <c r="U111" s="3">
        <v>7</v>
      </c>
    </row>
    <row r="112" spans="1:21" x14ac:dyDescent="0.4">
      <c r="A112" s="3" t="s">
        <v>98</v>
      </c>
      <c r="B112" s="3">
        <v>2</v>
      </c>
      <c r="C112" s="3">
        <v>14</v>
      </c>
      <c r="D112" s="3">
        <v>2</v>
      </c>
      <c r="E112" s="3">
        <v>4</v>
      </c>
      <c r="F112" s="3">
        <v>7</v>
      </c>
      <c r="G112" s="3">
        <v>3</v>
      </c>
      <c r="H112" s="3">
        <v>10</v>
      </c>
      <c r="I112" s="3">
        <v>10</v>
      </c>
      <c r="J112" s="3">
        <v>10</v>
      </c>
      <c r="K112" s="3">
        <v>5</v>
      </c>
      <c r="L112" s="3">
        <v>4</v>
      </c>
      <c r="M112" s="3">
        <v>11</v>
      </c>
      <c r="N112" s="3">
        <v>1</v>
      </c>
      <c r="O112" s="3">
        <v>5</v>
      </c>
      <c r="P112" s="3">
        <v>14</v>
      </c>
      <c r="Q112" s="3">
        <v>14</v>
      </c>
      <c r="R112" s="3">
        <v>10</v>
      </c>
      <c r="S112" s="3">
        <v>14</v>
      </c>
      <c r="T112" s="3">
        <v>3</v>
      </c>
      <c r="U112" s="3">
        <v>4</v>
      </c>
    </row>
    <row r="113" spans="1:21" x14ac:dyDescent="0.4">
      <c r="A113" s="3" t="s">
        <v>99</v>
      </c>
      <c r="B113" s="3">
        <v>3</v>
      </c>
      <c r="C113" s="3">
        <v>3</v>
      </c>
      <c r="D113" s="3">
        <v>2</v>
      </c>
      <c r="E113" s="3">
        <v>3</v>
      </c>
      <c r="F113" s="3">
        <v>3</v>
      </c>
      <c r="G113" s="3">
        <v>3</v>
      </c>
      <c r="H113" s="3">
        <v>3</v>
      </c>
      <c r="I113" s="3">
        <v>2</v>
      </c>
      <c r="J113" s="3">
        <v>1</v>
      </c>
      <c r="K113" s="3">
        <v>2</v>
      </c>
      <c r="L113" s="3">
        <v>4</v>
      </c>
      <c r="M113" s="3">
        <v>2</v>
      </c>
      <c r="N113" s="3">
        <v>4</v>
      </c>
      <c r="O113" s="3">
        <v>4</v>
      </c>
      <c r="P113" s="3">
        <v>2</v>
      </c>
      <c r="Q113" s="3">
        <v>3</v>
      </c>
      <c r="R113" s="3">
        <v>3</v>
      </c>
      <c r="S113" s="3">
        <v>3</v>
      </c>
      <c r="T113" s="3">
        <v>2</v>
      </c>
      <c r="U113" s="3">
        <v>5</v>
      </c>
    </row>
    <row r="114" spans="1:21" x14ac:dyDescent="0.4">
      <c r="A114" s="3" t="s">
        <v>100</v>
      </c>
      <c r="B114" s="3">
        <v>5</v>
      </c>
      <c r="C114" s="3">
        <v>1</v>
      </c>
      <c r="D114" s="3">
        <v>6</v>
      </c>
      <c r="E114" s="3">
        <v>4</v>
      </c>
      <c r="F114" s="3">
        <v>1</v>
      </c>
      <c r="G114" s="3">
        <v>6</v>
      </c>
      <c r="H114" s="3">
        <v>4</v>
      </c>
      <c r="I114" s="3">
        <v>6</v>
      </c>
      <c r="J114" s="3">
        <v>1</v>
      </c>
      <c r="K114" s="3">
        <v>4</v>
      </c>
      <c r="L114" s="3">
        <v>1</v>
      </c>
      <c r="M114" s="3">
        <v>1</v>
      </c>
      <c r="N114" s="3">
        <v>5</v>
      </c>
      <c r="O114" s="3">
        <v>1</v>
      </c>
      <c r="P114" s="3">
        <v>4</v>
      </c>
      <c r="Q114" s="3">
        <v>3</v>
      </c>
      <c r="R114" s="3">
        <v>1</v>
      </c>
      <c r="S114" s="3">
        <v>2</v>
      </c>
      <c r="T114" s="3">
        <v>4</v>
      </c>
      <c r="U114" s="3">
        <v>3</v>
      </c>
    </row>
    <row r="115" spans="1:21" x14ac:dyDescent="0.4">
      <c r="A115" s="3" t="s">
        <v>101</v>
      </c>
      <c r="B115" s="3">
        <v>1</v>
      </c>
      <c r="C115" s="3">
        <v>2</v>
      </c>
      <c r="D115" s="3">
        <v>4</v>
      </c>
      <c r="E115" s="3">
        <v>4</v>
      </c>
      <c r="F115" s="3">
        <v>4</v>
      </c>
      <c r="G115" s="3">
        <v>4</v>
      </c>
      <c r="H115" s="3">
        <v>4</v>
      </c>
      <c r="I115" s="3">
        <v>4</v>
      </c>
      <c r="J115" s="3">
        <v>4</v>
      </c>
      <c r="K115" s="3">
        <v>4</v>
      </c>
      <c r="L115" s="3">
        <v>0</v>
      </c>
      <c r="M115" s="3">
        <v>5</v>
      </c>
      <c r="N115" s="3">
        <v>2</v>
      </c>
      <c r="O115" s="3">
        <v>5</v>
      </c>
      <c r="P115" s="3">
        <v>1</v>
      </c>
      <c r="Q115" s="3">
        <v>1</v>
      </c>
      <c r="R115" s="3">
        <v>4</v>
      </c>
      <c r="S115" s="3">
        <v>1</v>
      </c>
      <c r="T115" s="3">
        <v>4</v>
      </c>
      <c r="U115" s="3">
        <v>4</v>
      </c>
    </row>
    <row r="116" spans="1:21" x14ac:dyDescent="0.4">
      <c r="A116" s="3" t="s">
        <v>1171</v>
      </c>
      <c r="B116" s="3">
        <v>4</v>
      </c>
      <c r="C116" s="3">
        <v>4</v>
      </c>
      <c r="D116" s="3">
        <v>0</v>
      </c>
      <c r="E116" s="3">
        <v>2</v>
      </c>
      <c r="F116" s="3">
        <v>4</v>
      </c>
      <c r="G116" s="3">
        <v>4</v>
      </c>
      <c r="H116" s="3">
        <v>4</v>
      </c>
      <c r="I116" s="3">
        <v>4</v>
      </c>
      <c r="J116" s="3">
        <v>4</v>
      </c>
      <c r="K116" s="3">
        <v>3</v>
      </c>
      <c r="L116" s="3">
        <v>1</v>
      </c>
      <c r="M116" s="3">
        <v>4</v>
      </c>
      <c r="N116" s="3">
        <v>2</v>
      </c>
      <c r="O116" s="3">
        <v>4</v>
      </c>
      <c r="P116" s="3">
        <v>4</v>
      </c>
      <c r="Q116" s="3">
        <v>2</v>
      </c>
      <c r="R116" s="3">
        <v>4</v>
      </c>
      <c r="S116" s="3">
        <v>2</v>
      </c>
      <c r="T116" s="3">
        <v>4</v>
      </c>
      <c r="U116" s="3">
        <v>0</v>
      </c>
    </row>
    <row r="117" spans="1:21" x14ac:dyDescent="0.4">
      <c r="A117" s="3" t="s">
        <v>1172</v>
      </c>
      <c r="B117" s="3">
        <v>2</v>
      </c>
      <c r="C117" s="3">
        <v>4</v>
      </c>
      <c r="D117" s="3">
        <v>2</v>
      </c>
      <c r="E117" s="3">
        <v>2</v>
      </c>
      <c r="F117" s="3">
        <v>2</v>
      </c>
      <c r="G117" s="3">
        <v>3</v>
      </c>
      <c r="H117" s="3">
        <v>3</v>
      </c>
      <c r="I117" s="3">
        <v>3</v>
      </c>
      <c r="J117" s="3">
        <v>3</v>
      </c>
      <c r="K117" s="3">
        <v>2</v>
      </c>
      <c r="L117" s="3">
        <v>0</v>
      </c>
      <c r="M117" s="3">
        <v>2</v>
      </c>
      <c r="N117" s="3">
        <v>2</v>
      </c>
      <c r="O117" s="3">
        <v>3</v>
      </c>
      <c r="P117" s="3">
        <v>2</v>
      </c>
      <c r="Q117" s="3">
        <v>2</v>
      </c>
      <c r="R117" s="3">
        <v>3</v>
      </c>
      <c r="S117" s="3">
        <v>2</v>
      </c>
      <c r="T117" s="3">
        <v>2</v>
      </c>
      <c r="U117" s="3">
        <v>0</v>
      </c>
    </row>
    <row r="118" spans="1:21" x14ac:dyDescent="0.4">
      <c r="A118" s="4" t="s">
        <v>109</v>
      </c>
      <c r="B118" s="3">
        <v>2</v>
      </c>
      <c r="C118" s="3">
        <v>4</v>
      </c>
      <c r="D118" s="3">
        <v>0</v>
      </c>
      <c r="E118" s="3">
        <v>2</v>
      </c>
      <c r="F118" s="3">
        <v>2</v>
      </c>
      <c r="G118" s="3">
        <v>3</v>
      </c>
      <c r="H118" s="3">
        <v>4</v>
      </c>
      <c r="I118" s="3">
        <v>4</v>
      </c>
      <c r="J118" s="3">
        <v>3</v>
      </c>
      <c r="K118" s="3">
        <v>1</v>
      </c>
      <c r="L118" s="3">
        <v>0</v>
      </c>
      <c r="M118" s="3">
        <v>4</v>
      </c>
      <c r="N118" s="3">
        <v>2</v>
      </c>
      <c r="O118" s="3">
        <v>3</v>
      </c>
      <c r="P118" s="3">
        <v>2</v>
      </c>
      <c r="Q118" s="3">
        <v>2</v>
      </c>
      <c r="R118" s="3">
        <v>4</v>
      </c>
      <c r="S118" s="3">
        <v>2</v>
      </c>
      <c r="T118" s="3">
        <v>2</v>
      </c>
      <c r="U118" s="3">
        <v>0</v>
      </c>
    </row>
    <row r="119" spans="1:21" x14ac:dyDescent="0.4">
      <c r="A119" s="4" t="s">
        <v>110</v>
      </c>
      <c r="B119" s="3">
        <v>4</v>
      </c>
      <c r="C119" s="3">
        <v>4</v>
      </c>
      <c r="D119" s="3">
        <v>0</v>
      </c>
      <c r="E119" s="3">
        <v>3</v>
      </c>
      <c r="F119" s="3">
        <v>2</v>
      </c>
      <c r="G119" s="3">
        <v>3</v>
      </c>
      <c r="H119" s="3">
        <v>3</v>
      </c>
      <c r="I119" s="3">
        <v>4</v>
      </c>
      <c r="J119" s="3">
        <v>2</v>
      </c>
      <c r="K119" s="3">
        <v>1</v>
      </c>
      <c r="L119" s="3">
        <v>1</v>
      </c>
      <c r="M119" s="3">
        <v>4</v>
      </c>
      <c r="N119" s="3">
        <v>2</v>
      </c>
      <c r="O119" s="3">
        <v>3</v>
      </c>
      <c r="P119" s="3">
        <v>1</v>
      </c>
      <c r="Q119" s="3">
        <v>1</v>
      </c>
      <c r="R119" s="3">
        <v>3</v>
      </c>
      <c r="S119" s="3">
        <v>2</v>
      </c>
      <c r="T119" s="3">
        <v>3</v>
      </c>
      <c r="U119" s="3">
        <v>0</v>
      </c>
    </row>
    <row r="120" spans="1:21" x14ac:dyDescent="0.4">
      <c r="A120" s="4" t="s">
        <v>111</v>
      </c>
      <c r="B120" s="3">
        <v>4</v>
      </c>
      <c r="C120" s="3">
        <v>4</v>
      </c>
      <c r="D120" s="3">
        <v>0</v>
      </c>
      <c r="E120" s="3">
        <v>2</v>
      </c>
      <c r="F120" s="3">
        <v>2</v>
      </c>
      <c r="G120" s="3">
        <v>4</v>
      </c>
      <c r="H120" s="3">
        <v>4</v>
      </c>
      <c r="I120" s="3">
        <v>4</v>
      </c>
      <c r="J120" s="3">
        <v>3</v>
      </c>
      <c r="K120" s="3">
        <v>2</v>
      </c>
      <c r="L120" s="3">
        <v>2</v>
      </c>
      <c r="M120" s="3">
        <v>4</v>
      </c>
      <c r="N120" s="3">
        <v>2</v>
      </c>
      <c r="O120" s="3">
        <v>3</v>
      </c>
      <c r="P120" s="3">
        <v>3</v>
      </c>
      <c r="Q120" s="3">
        <v>2</v>
      </c>
      <c r="R120" s="3">
        <v>4</v>
      </c>
      <c r="S120" s="3">
        <v>2</v>
      </c>
      <c r="T120" s="3">
        <v>2</v>
      </c>
      <c r="U120" s="3">
        <v>0</v>
      </c>
    </row>
    <row r="121" spans="1:21" x14ac:dyDescent="0.4">
      <c r="A121" s="4" t="s">
        <v>112</v>
      </c>
      <c r="B121" s="3">
        <v>4</v>
      </c>
      <c r="C121" s="3">
        <v>4</v>
      </c>
      <c r="D121" s="3">
        <v>0</v>
      </c>
      <c r="E121" s="3">
        <v>2</v>
      </c>
      <c r="F121" s="3">
        <v>2</v>
      </c>
      <c r="G121" s="3">
        <v>3</v>
      </c>
      <c r="H121" s="3">
        <v>4</v>
      </c>
      <c r="I121" s="3">
        <v>4</v>
      </c>
      <c r="J121" s="3">
        <v>3</v>
      </c>
      <c r="K121" s="3">
        <v>2</v>
      </c>
      <c r="L121" s="3">
        <v>2</v>
      </c>
      <c r="M121" s="3">
        <v>4</v>
      </c>
      <c r="N121" s="3">
        <v>4</v>
      </c>
      <c r="O121" s="3">
        <v>3</v>
      </c>
      <c r="P121" s="3">
        <v>3</v>
      </c>
      <c r="Q121" s="3">
        <v>2</v>
      </c>
      <c r="R121" s="3">
        <v>4</v>
      </c>
      <c r="S121" s="3">
        <v>3</v>
      </c>
      <c r="T121" s="3">
        <v>3</v>
      </c>
      <c r="U121" s="3">
        <v>2</v>
      </c>
    </row>
    <row r="122" spans="1:21" x14ac:dyDescent="0.4">
      <c r="A122" s="4" t="s">
        <v>113</v>
      </c>
      <c r="B122" s="3">
        <v>4</v>
      </c>
      <c r="C122" s="3">
        <v>4</v>
      </c>
      <c r="D122" s="3">
        <v>0</v>
      </c>
      <c r="E122" s="3">
        <v>3</v>
      </c>
      <c r="F122" s="3">
        <v>3</v>
      </c>
      <c r="G122" s="3">
        <v>3</v>
      </c>
      <c r="H122" s="3">
        <v>4</v>
      </c>
      <c r="I122" s="3">
        <v>4</v>
      </c>
      <c r="J122" s="3">
        <v>3</v>
      </c>
      <c r="K122" s="3">
        <v>2</v>
      </c>
      <c r="L122" s="3">
        <v>1</v>
      </c>
      <c r="M122" s="3">
        <v>4</v>
      </c>
      <c r="N122" s="3">
        <v>4</v>
      </c>
      <c r="O122" s="3">
        <v>4</v>
      </c>
      <c r="P122" s="3">
        <v>3</v>
      </c>
      <c r="Q122" s="3">
        <v>2</v>
      </c>
      <c r="R122" s="3">
        <v>4</v>
      </c>
      <c r="S122" s="3">
        <v>2</v>
      </c>
      <c r="T122" s="3">
        <v>3</v>
      </c>
      <c r="U122" s="3">
        <v>0</v>
      </c>
    </row>
    <row r="123" spans="1:21" x14ac:dyDescent="0.4">
      <c r="A123" s="4" t="s">
        <v>114</v>
      </c>
      <c r="B123" s="3">
        <v>3</v>
      </c>
      <c r="C123" s="3">
        <v>4</v>
      </c>
      <c r="D123" s="3">
        <v>2</v>
      </c>
      <c r="E123" s="3">
        <v>3</v>
      </c>
      <c r="F123" s="3">
        <v>3</v>
      </c>
      <c r="G123" s="3">
        <v>3</v>
      </c>
      <c r="H123" s="3">
        <v>3</v>
      </c>
      <c r="I123" s="3">
        <v>3</v>
      </c>
      <c r="J123" s="3">
        <v>4</v>
      </c>
      <c r="K123" s="3">
        <v>2</v>
      </c>
      <c r="L123" s="3">
        <v>2</v>
      </c>
      <c r="M123" s="3">
        <v>2</v>
      </c>
      <c r="N123" s="3">
        <v>3</v>
      </c>
      <c r="O123" s="3">
        <v>3</v>
      </c>
      <c r="P123" s="3">
        <v>2</v>
      </c>
      <c r="Q123" s="3">
        <v>2</v>
      </c>
      <c r="R123" s="3">
        <v>3</v>
      </c>
      <c r="S123" s="3">
        <v>2</v>
      </c>
      <c r="T123" s="3">
        <v>3</v>
      </c>
      <c r="U123" s="3">
        <v>0</v>
      </c>
    </row>
    <row r="124" spans="1:21" x14ac:dyDescent="0.4">
      <c r="A124" s="4" t="s">
        <v>115</v>
      </c>
      <c r="B124" s="3">
        <v>3</v>
      </c>
      <c r="C124" s="3">
        <v>4</v>
      </c>
      <c r="D124" s="3">
        <v>2</v>
      </c>
      <c r="E124" s="3">
        <v>3</v>
      </c>
      <c r="F124" s="3">
        <v>3</v>
      </c>
      <c r="G124" s="3">
        <v>4</v>
      </c>
      <c r="H124" s="3">
        <v>3</v>
      </c>
      <c r="I124" s="3">
        <v>3</v>
      </c>
      <c r="J124" s="3">
        <v>3</v>
      </c>
      <c r="K124" s="3">
        <v>2</v>
      </c>
      <c r="L124" s="3">
        <v>2</v>
      </c>
      <c r="M124" s="3">
        <v>3</v>
      </c>
      <c r="N124" s="3">
        <v>3</v>
      </c>
      <c r="O124" s="3">
        <v>3</v>
      </c>
      <c r="P124" s="3">
        <v>2</v>
      </c>
      <c r="Q124" s="3">
        <v>2</v>
      </c>
      <c r="R124" s="3">
        <v>3</v>
      </c>
      <c r="S124" s="3">
        <v>2</v>
      </c>
      <c r="T124" s="3">
        <v>3</v>
      </c>
      <c r="U124" s="3">
        <v>0</v>
      </c>
    </row>
    <row r="125" spans="1:21" x14ac:dyDescent="0.4">
      <c r="A125" s="4" t="s">
        <v>116</v>
      </c>
      <c r="B125" s="3">
        <v>4</v>
      </c>
      <c r="C125" s="3">
        <v>4</v>
      </c>
      <c r="D125" s="3">
        <v>2</v>
      </c>
      <c r="E125" s="3">
        <v>3</v>
      </c>
      <c r="F125" s="3">
        <v>3</v>
      </c>
      <c r="G125" s="3">
        <v>4</v>
      </c>
      <c r="H125" s="3">
        <v>4</v>
      </c>
      <c r="I125" s="3">
        <v>3</v>
      </c>
      <c r="J125" s="3">
        <v>4</v>
      </c>
      <c r="K125" s="3">
        <v>3</v>
      </c>
      <c r="L125" s="3">
        <v>2</v>
      </c>
      <c r="M125" s="3">
        <v>4</v>
      </c>
      <c r="N125" s="3">
        <v>3</v>
      </c>
      <c r="O125" s="3">
        <v>3</v>
      </c>
      <c r="P125" s="3">
        <v>2</v>
      </c>
      <c r="Q125" s="3">
        <v>2</v>
      </c>
      <c r="R125" s="3">
        <v>2</v>
      </c>
      <c r="S125" s="3">
        <v>3</v>
      </c>
      <c r="T125" s="3">
        <v>3</v>
      </c>
      <c r="U125" s="3">
        <v>0</v>
      </c>
    </row>
    <row r="126" spans="1:21" x14ac:dyDescent="0.4">
      <c r="A126" s="4" t="s">
        <v>1173</v>
      </c>
      <c r="B126" s="3">
        <v>4</v>
      </c>
      <c r="C126" s="3">
        <v>4</v>
      </c>
      <c r="D126" s="3">
        <v>0</v>
      </c>
      <c r="E126" s="3">
        <v>3</v>
      </c>
      <c r="F126" s="3">
        <v>4</v>
      </c>
      <c r="G126" s="3">
        <v>4</v>
      </c>
      <c r="H126" s="3">
        <v>4</v>
      </c>
      <c r="I126" s="3">
        <v>4</v>
      </c>
      <c r="J126" s="3">
        <v>4</v>
      </c>
      <c r="K126" s="3">
        <v>3</v>
      </c>
      <c r="L126" s="3">
        <v>2</v>
      </c>
      <c r="M126" s="3">
        <v>4</v>
      </c>
      <c r="N126" s="3">
        <v>4</v>
      </c>
      <c r="O126" s="3">
        <v>4</v>
      </c>
      <c r="P126" s="3">
        <v>4</v>
      </c>
      <c r="Q126" s="3">
        <v>2</v>
      </c>
      <c r="R126" s="3">
        <v>4</v>
      </c>
      <c r="S126" s="3">
        <v>3</v>
      </c>
      <c r="T126" s="3">
        <v>3</v>
      </c>
      <c r="U126" s="3">
        <v>0</v>
      </c>
    </row>
    <row r="127" spans="1:21" x14ac:dyDescent="0.4">
      <c r="A127" s="4" t="s">
        <v>118</v>
      </c>
      <c r="B127" s="3">
        <v>2</v>
      </c>
      <c r="C127" s="3">
        <v>4</v>
      </c>
      <c r="D127" s="3">
        <v>0</v>
      </c>
      <c r="E127" s="3">
        <v>3</v>
      </c>
      <c r="F127" s="3">
        <v>4</v>
      </c>
      <c r="G127" s="3">
        <v>4</v>
      </c>
      <c r="H127" s="3">
        <v>4</v>
      </c>
      <c r="I127" s="3">
        <v>4</v>
      </c>
      <c r="J127" s="3">
        <v>4</v>
      </c>
      <c r="K127" s="3">
        <v>4</v>
      </c>
      <c r="L127" s="3">
        <v>4</v>
      </c>
      <c r="M127" s="3">
        <v>4</v>
      </c>
      <c r="N127" s="3">
        <v>4</v>
      </c>
      <c r="O127" s="3">
        <v>4</v>
      </c>
      <c r="P127" s="3">
        <v>2</v>
      </c>
      <c r="Q127" s="3">
        <v>0</v>
      </c>
      <c r="R127" s="3">
        <v>4</v>
      </c>
      <c r="S127" s="3">
        <v>3</v>
      </c>
      <c r="T127" s="3">
        <v>4</v>
      </c>
      <c r="U127" s="3">
        <v>0</v>
      </c>
    </row>
    <row r="128" spans="1:21" x14ac:dyDescent="0.4">
      <c r="A128" s="8" t="s">
        <v>102</v>
      </c>
      <c r="B128" s="3" t="s">
        <v>1471</v>
      </c>
      <c r="C128" s="3">
        <v>3</v>
      </c>
      <c r="D128" s="3" t="s">
        <v>1472</v>
      </c>
      <c r="E128" s="3" t="s">
        <v>1473</v>
      </c>
      <c r="F128" s="3">
        <v>3</v>
      </c>
      <c r="G128" s="3">
        <v>9</v>
      </c>
      <c r="H128" s="3">
        <v>13</v>
      </c>
      <c r="I128" s="3">
        <v>20</v>
      </c>
      <c r="J128" s="3" t="s">
        <v>1207</v>
      </c>
      <c r="K128" s="3" t="s">
        <v>1474</v>
      </c>
      <c r="L128" s="3" t="s">
        <v>1239</v>
      </c>
      <c r="M128" s="3" t="s">
        <v>1475</v>
      </c>
      <c r="N128" s="3">
        <v>1</v>
      </c>
      <c r="O128" s="3" t="s">
        <v>1476</v>
      </c>
      <c r="P128" s="3" t="s">
        <v>1477</v>
      </c>
      <c r="Q128" s="3" t="s">
        <v>1478</v>
      </c>
      <c r="R128" s="3">
        <v>20</v>
      </c>
      <c r="S128" s="3" t="s">
        <v>1479</v>
      </c>
      <c r="T128" s="3" t="s">
        <v>1385</v>
      </c>
      <c r="U128" s="3">
        <v>15</v>
      </c>
    </row>
    <row r="129" spans="1:21" x14ac:dyDescent="0.4">
      <c r="A129" s="8" t="s">
        <v>103</v>
      </c>
      <c r="B129" s="9">
        <v>1</v>
      </c>
      <c r="C129" s="3">
        <v>4</v>
      </c>
      <c r="D129" s="3">
        <v>1</v>
      </c>
      <c r="E129" s="3" t="s">
        <v>1215</v>
      </c>
      <c r="F129" s="3">
        <v>2</v>
      </c>
      <c r="G129" s="3">
        <v>1</v>
      </c>
      <c r="H129" s="3" t="s">
        <v>1206</v>
      </c>
      <c r="I129" s="3">
        <v>5</v>
      </c>
      <c r="J129" s="3" t="s">
        <v>1215</v>
      </c>
      <c r="K129" s="3" t="s">
        <v>1198</v>
      </c>
      <c r="L129" s="3">
        <v>1</v>
      </c>
      <c r="M129" s="3">
        <v>0</v>
      </c>
      <c r="N129" s="3">
        <v>4</v>
      </c>
      <c r="O129" s="3">
        <v>5</v>
      </c>
      <c r="P129" s="3">
        <v>2</v>
      </c>
      <c r="Q129" s="3" t="s">
        <v>1216</v>
      </c>
      <c r="R129" s="3" t="s">
        <v>1206</v>
      </c>
      <c r="S129" s="3" t="s">
        <v>1480</v>
      </c>
      <c r="T129" s="3" t="s">
        <v>1201</v>
      </c>
      <c r="U129" s="3">
        <v>1</v>
      </c>
    </row>
    <row r="130" spans="1:21" x14ac:dyDescent="0.4">
      <c r="A130" s="8" t="s">
        <v>104</v>
      </c>
      <c r="B130" s="9" t="s">
        <v>1206</v>
      </c>
      <c r="C130" s="3">
        <v>4</v>
      </c>
      <c r="D130" s="3" t="s">
        <v>1204</v>
      </c>
      <c r="E130" s="3" t="s">
        <v>1227</v>
      </c>
      <c r="F130" s="3" t="s">
        <v>1206</v>
      </c>
      <c r="G130" s="3">
        <v>1</v>
      </c>
      <c r="H130" s="3" t="s">
        <v>1201</v>
      </c>
      <c r="I130" s="3">
        <v>7</v>
      </c>
      <c r="J130" s="3" t="s">
        <v>1214</v>
      </c>
      <c r="K130" s="3" t="s">
        <v>1203</v>
      </c>
      <c r="L130" s="3" t="s">
        <v>1214</v>
      </c>
      <c r="M130" s="3">
        <v>1</v>
      </c>
      <c r="N130" s="3">
        <v>2</v>
      </c>
      <c r="O130" s="3">
        <v>2</v>
      </c>
      <c r="P130" s="3" t="s">
        <v>1227</v>
      </c>
      <c r="Q130" s="3" t="s">
        <v>1206</v>
      </c>
      <c r="R130" s="3">
        <v>7</v>
      </c>
      <c r="S130" s="3" t="s">
        <v>1422</v>
      </c>
      <c r="T130" s="3">
        <v>1</v>
      </c>
      <c r="U130" s="3" t="s">
        <v>1241</v>
      </c>
    </row>
    <row r="131" spans="1:21" x14ac:dyDescent="0.4">
      <c r="A131" s="8" t="s">
        <v>105</v>
      </c>
      <c r="B131" s="9">
        <v>1</v>
      </c>
      <c r="C131" s="3">
        <v>2</v>
      </c>
      <c r="D131" s="3">
        <v>2</v>
      </c>
      <c r="E131" s="3">
        <v>1</v>
      </c>
      <c r="F131" s="3">
        <v>2</v>
      </c>
      <c r="G131" s="3">
        <v>2</v>
      </c>
      <c r="H131" s="3">
        <v>2</v>
      </c>
      <c r="I131" s="3">
        <v>2</v>
      </c>
      <c r="J131" s="3">
        <v>2</v>
      </c>
      <c r="K131" s="3">
        <v>1</v>
      </c>
      <c r="L131" s="3">
        <v>2</v>
      </c>
      <c r="M131" s="3">
        <v>1</v>
      </c>
      <c r="N131" s="3">
        <v>1</v>
      </c>
      <c r="O131" s="3">
        <v>1</v>
      </c>
      <c r="P131" s="3">
        <v>1</v>
      </c>
      <c r="Q131" s="3">
        <v>2</v>
      </c>
      <c r="R131" s="3">
        <v>2</v>
      </c>
      <c r="S131" s="3">
        <v>2</v>
      </c>
      <c r="T131" s="3">
        <v>2</v>
      </c>
      <c r="U131" s="3">
        <v>1</v>
      </c>
    </row>
    <row r="132" spans="1:21" x14ac:dyDescent="0.4">
      <c r="A132" s="8" t="s">
        <v>106</v>
      </c>
      <c r="B132" s="10">
        <v>7</v>
      </c>
      <c r="C132" s="3">
        <v>1</v>
      </c>
      <c r="D132" s="3">
        <v>4</v>
      </c>
      <c r="E132" s="3">
        <v>7</v>
      </c>
      <c r="F132" s="3">
        <v>7</v>
      </c>
      <c r="G132" s="3">
        <v>0</v>
      </c>
      <c r="H132" s="3" t="s">
        <v>1481</v>
      </c>
      <c r="I132" s="3" t="s">
        <v>1482</v>
      </c>
      <c r="J132" s="3" t="s">
        <v>1483</v>
      </c>
      <c r="K132" s="3">
        <v>1</v>
      </c>
      <c r="L132" s="3">
        <v>1</v>
      </c>
      <c r="M132" s="3" t="s">
        <v>1484</v>
      </c>
      <c r="N132" s="3">
        <v>4</v>
      </c>
      <c r="O132" s="3" t="s">
        <v>1205</v>
      </c>
      <c r="P132" s="3" t="s">
        <v>1209</v>
      </c>
      <c r="Q132" s="3" t="s">
        <v>1485</v>
      </c>
      <c r="R132" s="3" t="s">
        <v>1486</v>
      </c>
      <c r="S132" s="3" t="s">
        <v>1487</v>
      </c>
      <c r="T132" s="3" t="s">
        <v>1227</v>
      </c>
      <c r="U132" s="3">
        <v>0</v>
      </c>
    </row>
    <row r="133" spans="1:21" x14ac:dyDescent="0.4">
      <c r="A133" s="8" t="s">
        <v>119</v>
      </c>
      <c r="B133" s="3">
        <v>1</v>
      </c>
      <c r="C133" s="3">
        <v>1</v>
      </c>
      <c r="D133" s="3" t="s">
        <v>1198</v>
      </c>
      <c r="E133" s="3" t="s">
        <v>1201</v>
      </c>
      <c r="F133" s="3">
        <v>1</v>
      </c>
      <c r="G133" s="3">
        <v>1</v>
      </c>
      <c r="H133" s="3" t="s">
        <v>1201</v>
      </c>
      <c r="I133" s="3">
        <v>1</v>
      </c>
      <c r="J133" s="3" t="s">
        <v>1215</v>
      </c>
      <c r="K133" s="3">
        <v>1</v>
      </c>
      <c r="L133" s="3" t="s">
        <v>1206</v>
      </c>
      <c r="M133" s="3" t="s">
        <v>1203</v>
      </c>
      <c r="N133" s="3">
        <v>4</v>
      </c>
      <c r="O133" s="3">
        <v>4</v>
      </c>
      <c r="P133" s="3">
        <v>1</v>
      </c>
      <c r="Q133" s="3" t="s">
        <v>1206</v>
      </c>
      <c r="R133" s="3">
        <v>4</v>
      </c>
      <c r="S133" s="3" t="s">
        <v>1201</v>
      </c>
      <c r="T133" s="3">
        <v>1</v>
      </c>
      <c r="U133" s="3">
        <v>1</v>
      </c>
    </row>
    <row r="134" spans="1:21" x14ac:dyDescent="0.4">
      <c r="A134" s="8" t="s">
        <v>120</v>
      </c>
      <c r="B134" s="3" t="s">
        <v>1488</v>
      </c>
      <c r="C134" s="3" t="s">
        <v>1489</v>
      </c>
      <c r="D134" s="3">
        <v>1</v>
      </c>
      <c r="E134" s="3" t="s">
        <v>1206</v>
      </c>
      <c r="F134" s="3" t="s">
        <v>1490</v>
      </c>
      <c r="G134" s="3" t="s">
        <v>1206</v>
      </c>
      <c r="H134" s="3" t="s">
        <v>1491</v>
      </c>
      <c r="I134" s="3" t="s">
        <v>1492</v>
      </c>
      <c r="J134" s="3" t="s">
        <v>1493</v>
      </c>
      <c r="K134" s="3" t="s">
        <v>1494</v>
      </c>
      <c r="L134" s="3" t="s">
        <v>1495</v>
      </c>
      <c r="M134" s="3" t="s">
        <v>1496</v>
      </c>
      <c r="N134" s="3" t="s">
        <v>1205</v>
      </c>
      <c r="O134" s="3" t="s">
        <v>1497</v>
      </c>
      <c r="P134" s="3" t="s">
        <v>1498</v>
      </c>
      <c r="Q134" s="3" t="s">
        <v>1470</v>
      </c>
      <c r="R134" s="3" t="s">
        <v>1499</v>
      </c>
      <c r="S134" s="3" t="s">
        <v>1220</v>
      </c>
      <c r="T134" s="3" t="s">
        <v>1206</v>
      </c>
      <c r="U134" s="3" t="s">
        <v>1385</v>
      </c>
    </row>
    <row r="135" spans="1:21" x14ac:dyDescent="0.4">
      <c r="A135" s="3" t="s">
        <v>598</v>
      </c>
      <c r="B135" s="3">
        <v>2</v>
      </c>
      <c r="C135" s="3">
        <v>2</v>
      </c>
      <c r="D135" s="3">
        <v>2</v>
      </c>
      <c r="E135" s="3">
        <v>2</v>
      </c>
      <c r="F135" s="3">
        <v>2</v>
      </c>
      <c r="G135" s="3">
        <v>2</v>
      </c>
      <c r="H135" s="3">
        <v>1</v>
      </c>
      <c r="I135" s="3">
        <v>1</v>
      </c>
      <c r="J135" s="3">
        <v>1</v>
      </c>
      <c r="K135" s="3">
        <v>1</v>
      </c>
      <c r="L135" s="3">
        <v>1</v>
      </c>
      <c r="M135" s="3">
        <v>1</v>
      </c>
      <c r="N135" s="3">
        <v>1</v>
      </c>
      <c r="O135" s="3">
        <v>1</v>
      </c>
      <c r="P135" s="3">
        <v>1</v>
      </c>
      <c r="Q135" s="3">
        <v>1</v>
      </c>
      <c r="R135" s="3">
        <v>1</v>
      </c>
      <c r="S135" s="3">
        <v>1</v>
      </c>
      <c r="T135" s="3">
        <v>1</v>
      </c>
      <c r="U135" s="3">
        <v>1</v>
      </c>
    </row>
  </sheetData>
  <phoneticPr fontId="1"/>
  <dataValidations count="8">
    <dataValidation type="list" allowBlank="1" showInputMessage="1" showErrorMessage="1" sqref="B108:U108">
      <formula1>$V$2:$V$4</formula1>
    </dataValidation>
    <dataValidation type="list" allowBlank="1" showInputMessage="1" showErrorMessage="1" sqref="B81:U81 B27:U27 B54:U54 B135:U135">
      <formula1>$V$2:$V$3</formula1>
    </dataValidation>
    <dataValidation type="list" allowBlank="1" showInputMessage="1" showErrorMessage="1" sqref="B88:U88 B7:U7 B34:U34 B61:U61 B115:U115">
      <formula1>$V$1:$V$7</formula1>
    </dataValidation>
    <dataValidation type="list" allowBlank="1" showInputMessage="1" showErrorMessage="1" sqref="B86:U86 B5:U5 B32:U32 B59:U59 B113:U113">
      <formula1>$V$1:$V$6</formula1>
    </dataValidation>
    <dataValidation type="list" allowBlank="1" showInputMessage="1" showErrorMessage="1" sqref="B85:U85 B4:U4 B31:U31 B58:U58 B112:U112">
      <formula1>$V$1:$V$17</formula1>
    </dataValidation>
    <dataValidation type="list" allowBlank="1" showInputMessage="1" showErrorMessage="1" sqref="B84:U84 B87:U87 B3:U3 B6:U6 B30:U30 B33:U33 B57:U57 B60:U60 B111:U111 B114:U114">
      <formula1>$V$1:$V$8</formula1>
    </dataValidation>
    <dataValidation type="list" allowBlank="1" showInputMessage="1" showErrorMessage="1" sqref="B83:U83 B2:U2 B29:U29 B56:U56 B110:U110">
      <formula1>$V$1:$V$4</formula1>
    </dataValidation>
    <dataValidation type="list" allowBlank="1" showInputMessage="1" showErrorMessage="1" sqref="B89:U100 B8:U19 B35:U46 B62:U73 B116:U127">
      <formula1>$V$1:$V$5</formula1>
    </dataValidation>
  </dataValidations>
  <pageMargins left="0.31496062992125984" right="0.11811023622047245"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N103"/>
  <sheetViews>
    <sheetView topLeftCell="J1" workbookViewId="0">
      <selection activeCell="S1" sqref="S1:DN105"/>
    </sheetView>
  </sheetViews>
  <sheetFormatPr defaultRowHeight="18.75" x14ac:dyDescent="0.4"/>
  <cols>
    <col min="1" max="1" width="18.375" customWidth="1"/>
    <col min="19" max="19" width="9" style="17"/>
  </cols>
  <sheetData>
    <row r="1" spans="1:118" x14ac:dyDescent="0.4">
      <c r="A1" s="14" t="s">
        <v>121</v>
      </c>
      <c r="B1">
        <v>10</v>
      </c>
      <c r="C1">
        <v>14</v>
      </c>
      <c r="S1" s="16" t="s">
        <v>1375</v>
      </c>
      <c r="T1" s="3">
        <v>10</v>
      </c>
      <c r="U1" s="3">
        <v>5</v>
      </c>
      <c r="V1" s="3">
        <v>3</v>
      </c>
      <c r="W1" s="3">
        <v>13</v>
      </c>
      <c r="X1" s="3" t="s">
        <v>1376</v>
      </c>
      <c r="Y1" s="3">
        <v>20</v>
      </c>
      <c r="Z1" s="3" t="s">
        <v>1377</v>
      </c>
      <c r="AA1" s="3">
        <v>15</v>
      </c>
      <c r="AB1" s="3" t="s">
        <v>1378</v>
      </c>
      <c r="AC1" s="3">
        <v>0</v>
      </c>
      <c r="AD1" s="3" t="s">
        <v>1379</v>
      </c>
      <c r="AE1" s="3" t="s">
        <v>1336</v>
      </c>
      <c r="AF1" s="3">
        <v>20</v>
      </c>
      <c r="AG1" s="3" t="s">
        <v>1381</v>
      </c>
      <c r="AH1" s="3" t="s">
        <v>1382</v>
      </c>
      <c r="AI1" s="3" t="s">
        <v>1383</v>
      </c>
      <c r="AJ1" s="3">
        <v>1</v>
      </c>
      <c r="AK1" s="3" t="s">
        <v>1384</v>
      </c>
      <c r="AL1" s="3">
        <v>3</v>
      </c>
      <c r="AM1" s="3">
        <v>1</v>
      </c>
      <c r="AN1" s="3">
        <v>6</v>
      </c>
      <c r="AO1" s="3">
        <v>13</v>
      </c>
      <c r="AP1" s="3">
        <v>3</v>
      </c>
      <c r="AQ1" s="3">
        <v>3</v>
      </c>
      <c r="AR1" s="3" t="s">
        <v>1400</v>
      </c>
      <c r="AS1" s="3" t="s">
        <v>1225</v>
      </c>
      <c r="AT1" s="3" t="s">
        <v>1401</v>
      </c>
      <c r="AU1" s="3" t="s">
        <v>1226</v>
      </c>
      <c r="AV1" s="3">
        <v>20</v>
      </c>
      <c r="AW1" s="3" t="s">
        <v>1392</v>
      </c>
      <c r="AX1" s="3" t="s">
        <v>1403</v>
      </c>
      <c r="AY1" s="3" t="s">
        <v>1404</v>
      </c>
      <c r="AZ1" s="3">
        <v>20</v>
      </c>
      <c r="BA1" s="3">
        <v>20</v>
      </c>
      <c r="BB1" s="3">
        <v>20</v>
      </c>
      <c r="BC1" s="3">
        <v>15</v>
      </c>
      <c r="BD1" s="3">
        <v>20</v>
      </c>
      <c r="BE1" s="3">
        <v>20</v>
      </c>
      <c r="BF1" s="3" t="s">
        <v>1405</v>
      </c>
      <c r="BG1" s="3" t="s">
        <v>1433</v>
      </c>
      <c r="BH1" s="3" t="s">
        <v>1237</v>
      </c>
      <c r="BI1" s="3">
        <v>13</v>
      </c>
      <c r="BJ1" s="3" t="s">
        <v>1238</v>
      </c>
      <c r="BK1" s="3">
        <v>6</v>
      </c>
      <c r="BL1" s="3">
        <v>13</v>
      </c>
      <c r="BM1" s="3" t="s">
        <v>1434</v>
      </c>
      <c r="BN1" s="3">
        <v>1</v>
      </c>
      <c r="BO1" s="3">
        <v>20</v>
      </c>
      <c r="BP1" s="3">
        <v>20</v>
      </c>
      <c r="BQ1" s="3">
        <v>20</v>
      </c>
      <c r="BR1" s="3">
        <v>20</v>
      </c>
      <c r="BS1" s="3" t="s">
        <v>1435</v>
      </c>
      <c r="BT1" s="3">
        <v>3</v>
      </c>
      <c r="BU1" s="3">
        <v>0</v>
      </c>
      <c r="BV1" s="3" t="s">
        <v>1220</v>
      </c>
      <c r="BW1" s="3">
        <v>13</v>
      </c>
      <c r="BX1" s="3">
        <v>20</v>
      </c>
      <c r="BY1" s="3" t="s">
        <v>1240</v>
      </c>
      <c r="BZ1" s="3">
        <v>13</v>
      </c>
      <c r="CA1" s="3">
        <v>20</v>
      </c>
      <c r="CB1" s="3" t="s">
        <v>1248</v>
      </c>
      <c r="CC1" s="3">
        <v>3</v>
      </c>
      <c r="CD1" s="3" t="s">
        <v>1249</v>
      </c>
      <c r="CE1" s="3">
        <v>20</v>
      </c>
      <c r="CF1" s="3">
        <v>20</v>
      </c>
      <c r="CG1" s="3" t="s">
        <v>1250</v>
      </c>
      <c r="CH1" s="3">
        <v>20</v>
      </c>
      <c r="CI1" s="3">
        <v>1</v>
      </c>
      <c r="CJ1" s="3">
        <v>20</v>
      </c>
      <c r="CK1" s="3">
        <v>0</v>
      </c>
      <c r="CL1" s="3">
        <v>16</v>
      </c>
      <c r="CM1" s="3">
        <v>20</v>
      </c>
      <c r="CN1" s="3">
        <v>13</v>
      </c>
      <c r="CO1" s="3">
        <v>20</v>
      </c>
      <c r="CP1" s="3" t="s">
        <v>1457</v>
      </c>
      <c r="CQ1" s="3">
        <v>20</v>
      </c>
      <c r="CR1" s="3">
        <v>13</v>
      </c>
      <c r="CS1" s="3">
        <v>14</v>
      </c>
      <c r="CT1" s="3">
        <v>0</v>
      </c>
      <c r="CU1" s="3" t="s">
        <v>1471</v>
      </c>
      <c r="CV1" s="3">
        <v>3</v>
      </c>
      <c r="CW1" s="3" t="s">
        <v>1472</v>
      </c>
      <c r="CX1" s="3" t="s">
        <v>1473</v>
      </c>
      <c r="CY1" s="3">
        <v>3</v>
      </c>
      <c r="CZ1" s="3">
        <v>9</v>
      </c>
      <c r="DA1" s="3">
        <v>13</v>
      </c>
      <c r="DB1" s="3">
        <v>20</v>
      </c>
      <c r="DC1" s="3" t="s">
        <v>1207</v>
      </c>
      <c r="DD1" s="3" t="s">
        <v>1474</v>
      </c>
      <c r="DE1" s="3" t="s">
        <v>1239</v>
      </c>
      <c r="DF1" s="3" t="s">
        <v>1475</v>
      </c>
      <c r="DG1" s="3">
        <v>1</v>
      </c>
      <c r="DH1" s="3" t="s">
        <v>1476</v>
      </c>
      <c r="DI1" s="3" t="s">
        <v>1477</v>
      </c>
      <c r="DJ1" s="3" t="s">
        <v>1478</v>
      </c>
      <c r="DK1" s="3">
        <v>20</v>
      </c>
      <c r="DL1" s="3" t="s">
        <v>1479</v>
      </c>
      <c r="DM1" s="3" t="s">
        <v>1365</v>
      </c>
      <c r="DN1" s="3">
        <v>15</v>
      </c>
    </row>
    <row r="2" spans="1:118" x14ac:dyDescent="0.4">
      <c r="A2" s="14" t="s">
        <v>122</v>
      </c>
      <c r="B2">
        <v>10</v>
      </c>
      <c r="P2">
        <v>0</v>
      </c>
      <c r="Q2">
        <f>COUNTIF($B$1:$H$100,"0")</f>
        <v>4</v>
      </c>
      <c r="S2" s="18">
        <f>T1</f>
        <v>10</v>
      </c>
    </row>
    <row r="3" spans="1:118" x14ac:dyDescent="0.4">
      <c r="A3" s="14" t="s">
        <v>123</v>
      </c>
      <c r="B3">
        <v>5</v>
      </c>
      <c r="P3">
        <v>1</v>
      </c>
      <c r="Q3">
        <f>COUNTIF($B$1:$H$100,"1")</f>
        <v>15</v>
      </c>
      <c r="S3" s="18">
        <f>U1</f>
        <v>5</v>
      </c>
    </row>
    <row r="4" spans="1:118" x14ac:dyDescent="0.4">
      <c r="A4" s="14" t="s">
        <v>124</v>
      </c>
      <c r="B4">
        <v>3</v>
      </c>
      <c r="P4">
        <v>2</v>
      </c>
      <c r="Q4">
        <f>COUNTIF($B$1:$H$100,"2")</f>
        <v>8</v>
      </c>
      <c r="S4" s="18">
        <f>V1</f>
        <v>3</v>
      </c>
      <c r="U4" s="3" t="s">
        <v>2100</v>
      </c>
    </row>
    <row r="5" spans="1:118" x14ac:dyDescent="0.4">
      <c r="A5" s="14" t="s">
        <v>125</v>
      </c>
      <c r="B5">
        <v>13</v>
      </c>
      <c r="P5">
        <v>3</v>
      </c>
      <c r="Q5">
        <f>COUNTIF($B$1:$H$100,"3")</f>
        <v>23</v>
      </c>
      <c r="S5" s="18">
        <f>W1</f>
        <v>13</v>
      </c>
      <c r="U5" s="15">
        <v>10</v>
      </c>
    </row>
    <row r="6" spans="1:118" x14ac:dyDescent="0.4">
      <c r="A6" s="14" t="s">
        <v>126</v>
      </c>
      <c r="B6">
        <v>7</v>
      </c>
      <c r="C6">
        <v>10</v>
      </c>
      <c r="P6">
        <v>4</v>
      </c>
      <c r="Q6">
        <f>COUNTIF($B$1:$H$100,"4")</f>
        <v>2</v>
      </c>
      <c r="S6" s="18" t="str">
        <f>X1</f>
        <v>7,10</v>
      </c>
      <c r="U6" s="15">
        <v>5</v>
      </c>
    </row>
    <row r="7" spans="1:118" x14ac:dyDescent="0.4">
      <c r="A7" s="14" t="s">
        <v>127</v>
      </c>
      <c r="B7">
        <v>20</v>
      </c>
      <c r="P7">
        <v>5</v>
      </c>
      <c r="Q7">
        <f>COUNTIF($B$1:$H$100,"5")</f>
        <v>4</v>
      </c>
      <c r="S7" s="18">
        <f>Y1</f>
        <v>20</v>
      </c>
      <c r="U7" s="15">
        <v>3</v>
      </c>
    </row>
    <row r="8" spans="1:118" x14ac:dyDescent="0.4">
      <c r="A8" s="14" t="s">
        <v>128</v>
      </c>
      <c r="B8">
        <v>8</v>
      </c>
      <c r="C8">
        <v>10</v>
      </c>
      <c r="D8">
        <v>13</v>
      </c>
      <c r="E8">
        <v>14</v>
      </c>
      <c r="F8">
        <v>18</v>
      </c>
      <c r="P8">
        <v>6</v>
      </c>
      <c r="Q8">
        <f>COUNTIF($B$1:$H$100,"6")</f>
        <v>8</v>
      </c>
      <c r="S8" s="18" t="str">
        <f>Z1</f>
        <v>8,10,13,14,18</v>
      </c>
      <c r="U8" s="15">
        <v>13</v>
      </c>
    </row>
    <row r="9" spans="1:118" x14ac:dyDescent="0.4">
      <c r="A9" s="14" t="s">
        <v>129</v>
      </c>
      <c r="B9">
        <v>15</v>
      </c>
      <c r="P9">
        <v>7</v>
      </c>
      <c r="Q9">
        <f>COUNTIF($B$1:$H$100,"7")</f>
        <v>5</v>
      </c>
      <c r="S9" s="18">
        <f>AA1</f>
        <v>15</v>
      </c>
      <c r="U9" s="15" t="s">
        <v>2101</v>
      </c>
    </row>
    <row r="10" spans="1:118" x14ac:dyDescent="0.4">
      <c r="A10" s="14" t="s">
        <v>130</v>
      </c>
      <c r="B10">
        <v>5</v>
      </c>
      <c r="C10">
        <v>7</v>
      </c>
      <c r="D10">
        <v>9</v>
      </c>
      <c r="E10">
        <v>13</v>
      </c>
      <c r="F10">
        <v>16</v>
      </c>
      <c r="P10">
        <v>8</v>
      </c>
      <c r="Q10">
        <f>COUNTIF($B$1:$H$100,"8")</f>
        <v>3</v>
      </c>
      <c r="S10" s="18" t="str">
        <f>AB1</f>
        <v>5,7,9,13,16</v>
      </c>
      <c r="U10" s="15">
        <v>20</v>
      </c>
    </row>
    <row r="11" spans="1:118" x14ac:dyDescent="0.4">
      <c r="A11" s="14" t="s">
        <v>131</v>
      </c>
      <c r="B11">
        <v>0</v>
      </c>
      <c r="P11">
        <v>9</v>
      </c>
      <c r="Q11">
        <f>COUNTIF($B$1:$H$100,"9")</f>
        <v>10</v>
      </c>
      <c r="S11" s="18">
        <f>AC1</f>
        <v>0</v>
      </c>
      <c r="U11" s="15" t="s">
        <v>2102</v>
      </c>
    </row>
    <row r="12" spans="1:118" x14ac:dyDescent="0.4">
      <c r="A12" s="14" t="s">
        <v>132</v>
      </c>
      <c r="B12">
        <v>2</v>
      </c>
      <c r="C12">
        <v>3</v>
      </c>
      <c r="D12">
        <v>10</v>
      </c>
      <c r="P12">
        <v>10</v>
      </c>
      <c r="Q12">
        <f>COUNTIF($B$1:$H$100,"10")</f>
        <v>10</v>
      </c>
      <c r="S12" s="18" t="str">
        <f>AD1</f>
        <v>2,3,10</v>
      </c>
      <c r="U12" s="15">
        <v>15</v>
      </c>
    </row>
    <row r="13" spans="1:118" x14ac:dyDescent="0.4">
      <c r="A13" s="14" t="s">
        <v>133</v>
      </c>
      <c r="B13">
        <v>1</v>
      </c>
      <c r="C13">
        <v>13</v>
      </c>
      <c r="P13">
        <v>11</v>
      </c>
      <c r="Q13">
        <f>COUNTIF($B$1:$H$100,"11")</f>
        <v>5</v>
      </c>
      <c r="S13" s="18" t="str">
        <f>AE1</f>
        <v>1,13</v>
      </c>
      <c r="U13" s="15" t="s">
        <v>2103</v>
      </c>
    </row>
    <row r="14" spans="1:118" x14ac:dyDescent="0.4">
      <c r="A14" s="14" t="s">
        <v>134</v>
      </c>
      <c r="B14">
        <v>20</v>
      </c>
      <c r="P14">
        <v>12</v>
      </c>
      <c r="Q14">
        <f>COUNTIF($B$1:$H$100,"12")</f>
        <v>1</v>
      </c>
      <c r="S14" s="18">
        <f>AF1</f>
        <v>20</v>
      </c>
      <c r="U14" s="15">
        <v>0</v>
      </c>
    </row>
    <row r="15" spans="1:118" x14ac:dyDescent="0.4">
      <c r="A15" s="14" t="s">
        <v>135</v>
      </c>
      <c r="B15">
        <v>1</v>
      </c>
      <c r="C15">
        <v>6</v>
      </c>
      <c r="D15">
        <v>11</v>
      </c>
      <c r="E15">
        <v>15</v>
      </c>
      <c r="F15">
        <v>16</v>
      </c>
      <c r="G15">
        <v>17</v>
      </c>
      <c r="P15">
        <v>13</v>
      </c>
      <c r="Q15">
        <f>COUNTIF($B$1:$H$100,"13")</f>
        <v>31</v>
      </c>
      <c r="S15" s="18" t="str">
        <f>AG1</f>
        <v>1,6,11,15,16,17</v>
      </c>
      <c r="U15" s="15" t="s">
        <v>2104</v>
      </c>
    </row>
    <row r="16" spans="1:118" x14ac:dyDescent="0.4">
      <c r="A16" s="14" t="s">
        <v>136</v>
      </c>
      <c r="B16">
        <v>6</v>
      </c>
      <c r="C16">
        <v>14</v>
      </c>
      <c r="P16">
        <v>14</v>
      </c>
      <c r="Q16">
        <f>COUNTIF($B$1:$H$100,"14")</f>
        <v>7</v>
      </c>
      <c r="S16" s="18" t="str">
        <f>AH1</f>
        <v>6,14</v>
      </c>
      <c r="U16" s="15" t="s">
        <v>2105</v>
      </c>
    </row>
    <row r="17" spans="1:23" x14ac:dyDescent="0.4">
      <c r="A17" s="14" t="s">
        <v>137</v>
      </c>
      <c r="B17">
        <v>13</v>
      </c>
      <c r="C17">
        <v>15</v>
      </c>
      <c r="P17">
        <v>15</v>
      </c>
      <c r="Q17">
        <f>COUNTIF($B$1:$H$100,"15")</f>
        <v>14</v>
      </c>
      <c r="S17" s="18" t="str">
        <f>AI1</f>
        <v>13,15</v>
      </c>
      <c r="U17" s="15">
        <v>20</v>
      </c>
    </row>
    <row r="18" spans="1:23" x14ac:dyDescent="0.4">
      <c r="A18" s="14" t="s">
        <v>138</v>
      </c>
      <c r="B18" s="17">
        <v>1</v>
      </c>
      <c r="C18" s="17"/>
      <c r="D18" s="17"/>
      <c r="P18">
        <v>16</v>
      </c>
      <c r="Q18">
        <f>COUNTIF($B$1:$H$100,"16")</f>
        <v>5</v>
      </c>
      <c r="S18" s="18">
        <f>AJ1</f>
        <v>1</v>
      </c>
      <c r="U18" s="15" t="s">
        <v>2106</v>
      </c>
    </row>
    <row r="19" spans="1:23" x14ac:dyDescent="0.4">
      <c r="A19" s="14" t="s">
        <v>139</v>
      </c>
      <c r="B19">
        <v>5</v>
      </c>
      <c r="C19">
        <v>13</v>
      </c>
      <c r="P19">
        <v>17</v>
      </c>
      <c r="Q19">
        <f>COUNTIF($B$1:$H$100,"17")</f>
        <v>1</v>
      </c>
      <c r="S19" s="18" t="str">
        <f>AK1</f>
        <v>5,13</v>
      </c>
      <c r="U19" s="15" t="s">
        <v>2107</v>
      </c>
    </row>
    <row r="20" spans="1:23" x14ac:dyDescent="0.4">
      <c r="A20" s="14" t="s">
        <v>140</v>
      </c>
      <c r="B20">
        <v>3</v>
      </c>
      <c r="P20">
        <v>18</v>
      </c>
      <c r="Q20">
        <f>COUNTIF($B$1:$H$100,"18")</f>
        <v>1</v>
      </c>
      <c r="S20" s="18">
        <f>AL1</f>
        <v>3</v>
      </c>
      <c r="U20" s="15" t="s">
        <v>2108</v>
      </c>
    </row>
    <row r="21" spans="1:23" x14ac:dyDescent="0.4">
      <c r="A21" s="14" t="s">
        <v>1100</v>
      </c>
      <c r="B21">
        <v>1</v>
      </c>
      <c r="P21">
        <v>19</v>
      </c>
      <c r="Q21">
        <f>COUNTIF($B$1:$H$100,"19")</f>
        <v>2</v>
      </c>
      <c r="S21" s="18">
        <f>AM1</f>
        <v>1</v>
      </c>
      <c r="T21" s="17"/>
      <c r="U21" s="17">
        <v>1</v>
      </c>
      <c r="V21" s="17"/>
      <c r="W21" s="17"/>
    </row>
    <row r="22" spans="1:23" x14ac:dyDescent="0.4">
      <c r="A22" s="14" t="s">
        <v>142</v>
      </c>
      <c r="B22">
        <v>6</v>
      </c>
      <c r="P22">
        <v>20</v>
      </c>
      <c r="Q22">
        <f>COUNTIF($B$1:$H$100,"20")</f>
        <v>23</v>
      </c>
      <c r="S22" s="18">
        <f>AN1</f>
        <v>6</v>
      </c>
      <c r="U22" t="s">
        <v>2109</v>
      </c>
    </row>
    <row r="23" spans="1:23" x14ac:dyDescent="0.4">
      <c r="A23" s="14" t="s">
        <v>143</v>
      </c>
      <c r="B23">
        <v>13</v>
      </c>
      <c r="S23" s="18">
        <f>AO1</f>
        <v>13</v>
      </c>
      <c r="U23">
        <v>3</v>
      </c>
    </row>
    <row r="24" spans="1:23" x14ac:dyDescent="0.4">
      <c r="A24" s="14" t="s">
        <v>144</v>
      </c>
      <c r="B24">
        <v>3</v>
      </c>
      <c r="S24" s="18">
        <f>AP1</f>
        <v>3</v>
      </c>
      <c r="U24">
        <v>1</v>
      </c>
    </row>
    <row r="25" spans="1:23" x14ac:dyDescent="0.4">
      <c r="A25" s="14" t="s">
        <v>145</v>
      </c>
      <c r="B25">
        <v>3</v>
      </c>
      <c r="S25" s="18">
        <f>AQ1</f>
        <v>3</v>
      </c>
      <c r="U25">
        <v>6</v>
      </c>
    </row>
    <row r="26" spans="1:23" x14ac:dyDescent="0.4">
      <c r="A26" s="14" t="s">
        <v>146</v>
      </c>
      <c r="B26">
        <v>1</v>
      </c>
      <c r="C26">
        <v>2</v>
      </c>
      <c r="D26">
        <v>6</v>
      </c>
      <c r="E26">
        <v>7</v>
      </c>
      <c r="F26">
        <v>10</v>
      </c>
      <c r="S26" s="18" t="str">
        <f>AR1</f>
        <v>1,2,6,7,10</v>
      </c>
      <c r="U26">
        <v>13</v>
      </c>
    </row>
    <row r="27" spans="1:23" x14ac:dyDescent="0.4">
      <c r="A27" s="14" t="s">
        <v>147</v>
      </c>
      <c r="B27">
        <v>3</v>
      </c>
      <c r="C27">
        <v>13</v>
      </c>
      <c r="D27">
        <v>15</v>
      </c>
      <c r="S27" s="18" t="str">
        <f>AS1</f>
        <v>3,13,15</v>
      </c>
      <c r="U27">
        <v>3</v>
      </c>
    </row>
    <row r="28" spans="1:23" x14ac:dyDescent="0.4">
      <c r="A28" s="14" t="s">
        <v>148</v>
      </c>
      <c r="B28">
        <v>2</v>
      </c>
      <c r="C28">
        <v>10</v>
      </c>
      <c r="D28">
        <v>13</v>
      </c>
      <c r="S28" s="18" t="str">
        <f>AT1</f>
        <v>2,10,13</v>
      </c>
      <c r="U28">
        <v>3</v>
      </c>
    </row>
    <row r="29" spans="1:23" x14ac:dyDescent="0.4">
      <c r="A29" s="14" t="s">
        <v>149</v>
      </c>
      <c r="B29">
        <v>6</v>
      </c>
      <c r="C29">
        <v>15</v>
      </c>
      <c r="S29" s="18" t="str">
        <f>AU1</f>
        <v>6,15</v>
      </c>
      <c r="U29" t="s">
        <v>2110</v>
      </c>
    </row>
    <row r="30" spans="1:23" x14ac:dyDescent="0.4">
      <c r="A30" s="14" t="s">
        <v>150</v>
      </c>
      <c r="B30">
        <v>20</v>
      </c>
      <c r="S30" s="18">
        <f>AV1</f>
        <v>20</v>
      </c>
      <c r="U30" t="s">
        <v>2111</v>
      </c>
    </row>
    <row r="31" spans="1:23" x14ac:dyDescent="0.4">
      <c r="A31" s="14" t="s">
        <v>151</v>
      </c>
      <c r="B31">
        <v>1</v>
      </c>
      <c r="C31">
        <v>9</v>
      </c>
      <c r="S31" s="18" t="str">
        <f>AW1</f>
        <v>1,9</v>
      </c>
      <c r="U31" t="s">
        <v>2112</v>
      </c>
    </row>
    <row r="32" spans="1:23" x14ac:dyDescent="0.4">
      <c r="A32" s="14" t="s">
        <v>152</v>
      </c>
      <c r="B32">
        <v>3</v>
      </c>
      <c r="C32">
        <v>11</v>
      </c>
      <c r="D32">
        <v>13</v>
      </c>
      <c r="S32" s="18" t="str">
        <f>AX1</f>
        <v>3,11,13</v>
      </c>
      <c r="U32" t="s">
        <v>2113</v>
      </c>
    </row>
    <row r="33" spans="1:21" x14ac:dyDescent="0.4">
      <c r="A33" s="14" t="s">
        <v>153</v>
      </c>
      <c r="B33">
        <v>2</v>
      </c>
      <c r="C33">
        <v>19</v>
      </c>
      <c r="S33" s="18" t="str">
        <f>AY1</f>
        <v>2,19</v>
      </c>
      <c r="U33">
        <v>20</v>
      </c>
    </row>
    <row r="34" spans="1:21" x14ac:dyDescent="0.4">
      <c r="A34" s="14" t="s">
        <v>154</v>
      </c>
      <c r="B34">
        <v>20</v>
      </c>
      <c r="S34" s="18">
        <f>AZ1</f>
        <v>20</v>
      </c>
      <c r="U34" t="s">
        <v>2114</v>
      </c>
    </row>
    <row r="35" spans="1:21" x14ac:dyDescent="0.4">
      <c r="A35" s="14" t="s">
        <v>155</v>
      </c>
      <c r="B35">
        <v>20</v>
      </c>
      <c r="S35" s="18">
        <f>BA1</f>
        <v>20</v>
      </c>
      <c r="U35" t="s">
        <v>2115</v>
      </c>
    </row>
    <row r="36" spans="1:21" x14ac:dyDescent="0.4">
      <c r="A36" s="14" t="s">
        <v>156</v>
      </c>
      <c r="B36">
        <v>20</v>
      </c>
      <c r="S36" s="18">
        <f>BB1</f>
        <v>20</v>
      </c>
      <c r="U36" t="s">
        <v>2116</v>
      </c>
    </row>
    <row r="37" spans="1:21" x14ac:dyDescent="0.4">
      <c r="A37" s="14" t="s">
        <v>157</v>
      </c>
      <c r="B37">
        <v>15</v>
      </c>
      <c r="S37" s="18">
        <f>BC1</f>
        <v>15</v>
      </c>
      <c r="U37">
        <v>20</v>
      </c>
    </row>
    <row r="38" spans="1:21" x14ac:dyDescent="0.4">
      <c r="A38" s="14" t="s">
        <v>158</v>
      </c>
      <c r="B38">
        <v>20</v>
      </c>
      <c r="S38" s="18">
        <f>BD1</f>
        <v>20</v>
      </c>
      <c r="U38">
        <v>20</v>
      </c>
    </row>
    <row r="39" spans="1:21" x14ac:dyDescent="0.4">
      <c r="A39" s="14" t="s">
        <v>159</v>
      </c>
      <c r="B39">
        <v>20</v>
      </c>
      <c r="S39" s="18">
        <f>BE1</f>
        <v>20</v>
      </c>
      <c r="U39">
        <v>20</v>
      </c>
    </row>
    <row r="40" spans="1:21" x14ac:dyDescent="0.4">
      <c r="A40" s="14" t="s">
        <v>160</v>
      </c>
      <c r="B40">
        <v>9</v>
      </c>
      <c r="C40">
        <v>13</v>
      </c>
      <c r="D40">
        <v>15</v>
      </c>
      <c r="S40" s="18" t="str">
        <f>BF1</f>
        <v>9,13,15</v>
      </c>
      <c r="U40">
        <v>15</v>
      </c>
    </row>
    <row r="41" spans="1:21" x14ac:dyDescent="0.4">
      <c r="A41" s="14" t="s">
        <v>625</v>
      </c>
      <c r="B41">
        <v>3</v>
      </c>
      <c r="C41">
        <v>9</v>
      </c>
      <c r="S41" s="18" t="str">
        <f>BG1</f>
        <v>3,9</v>
      </c>
      <c r="U41">
        <v>20</v>
      </c>
    </row>
    <row r="42" spans="1:21" x14ac:dyDescent="0.4">
      <c r="A42" s="14" t="s">
        <v>161</v>
      </c>
      <c r="B42">
        <v>2</v>
      </c>
      <c r="C42">
        <v>8</v>
      </c>
      <c r="D42">
        <v>15</v>
      </c>
      <c r="E42">
        <v>16</v>
      </c>
      <c r="S42" s="18" t="str">
        <f>BH1</f>
        <v>2,8,15,16</v>
      </c>
      <c r="U42">
        <v>20</v>
      </c>
    </row>
    <row r="43" spans="1:21" x14ac:dyDescent="0.4">
      <c r="A43" s="14" t="s">
        <v>162</v>
      </c>
      <c r="B43">
        <v>13</v>
      </c>
      <c r="S43" s="18">
        <f>BI1</f>
        <v>13</v>
      </c>
      <c r="U43" t="s">
        <v>2117</v>
      </c>
    </row>
    <row r="44" spans="1:21" x14ac:dyDescent="0.4">
      <c r="A44" s="14" t="s">
        <v>163</v>
      </c>
      <c r="B44">
        <v>11</v>
      </c>
      <c r="C44">
        <v>13</v>
      </c>
      <c r="S44" s="18" t="str">
        <f>BJ1</f>
        <v>11,13</v>
      </c>
      <c r="U44" t="s">
        <v>2118</v>
      </c>
    </row>
    <row r="45" spans="1:21" x14ac:dyDescent="0.4">
      <c r="A45" s="14" t="s">
        <v>164</v>
      </c>
      <c r="B45">
        <v>6</v>
      </c>
      <c r="S45" s="18">
        <f>BK1</f>
        <v>6</v>
      </c>
      <c r="U45" t="s">
        <v>2119</v>
      </c>
    </row>
    <row r="46" spans="1:21" x14ac:dyDescent="0.4">
      <c r="A46" s="14" t="s">
        <v>165</v>
      </c>
      <c r="B46">
        <v>13</v>
      </c>
      <c r="S46" s="18">
        <f>BL1</f>
        <v>13</v>
      </c>
      <c r="U46">
        <v>13</v>
      </c>
    </row>
    <row r="47" spans="1:21" x14ac:dyDescent="0.4">
      <c r="A47" s="14" t="s">
        <v>166</v>
      </c>
      <c r="B47">
        <v>3</v>
      </c>
      <c r="C47">
        <v>13</v>
      </c>
      <c r="S47" s="18" t="str">
        <f>BM1</f>
        <v>3,13</v>
      </c>
      <c r="U47" t="s">
        <v>2120</v>
      </c>
    </row>
    <row r="48" spans="1:21" x14ac:dyDescent="0.4">
      <c r="A48" s="14" t="s">
        <v>167</v>
      </c>
      <c r="B48">
        <v>1</v>
      </c>
      <c r="S48" s="18">
        <f>BN1</f>
        <v>1</v>
      </c>
      <c r="U48">
        <v>6</v>
      </c>
    </row>
    <row r="49" spans="1:21" x14ac:dyDescent="0.4">
      <c r="A49" s="14" t="s">
        <v>168</v>
      </c>
      <c r="B49">
        <v>20</v>
      </c>
      <c r="S49" s="18">
        <f>BO1</f>
        <v>20</v>
      </c>
      <c r="U49">
        <v>13</v>
      </c>
    </row>
    <row r="50" spans="1:21" x14ac:dyDescent="0.4">
      <c r="A50" s="14" t="s">
        <v>169</v>
      </c>
      <c r="B50">
        <v>20</v>
      </c>
      <c r="S50" s="18">
        <f>BP1</f>
        <v>20</v>
      </c>
      <c r="U50" t="s">
        <v>2121</v>
      </c>
    </row>
    <row r="51" spans="1:21" x14ac:dyDescent="0.4">
      <c r="A51" s="14" t="s">
        <v>170</v>
      </c>
      <c r="B51">
        <v>20</v>
      </c>
      <c r="S51" s="18">
        <f>BQ1</f>
        <v>20</v>
      </c>
      <c r="U51">
        <v>1</v>
      </c>
    </row>
    <row r="52" spans="1:21" x14ac:dyDescent="0.4">
      <c r="A52" s="14" t="s">
        <v>171</v>
      </c>
      <c r="B52">
        <v>20</v>
      </c>
      <c r="S52" s="18">
        <f>BR1</f>
        <v>20</v>
      </c>
      <c r="U52">
        <v>20</v>
      </c>
    </row>
    <row r="53" spans="1:21" x14ac:dyDescent="0.4">
      <c r="A53" s="14" t="s">
        <v>172</v>
      </c>
      <c r="B53">
        <v>2</v>
      </c>
      <c r="C53">
        <v>3</v>
      </c>
      <c r="D53">
        <v>13</v>
      </c>
      <c r="S53" s="18" t="str">
        <f>BS1</f>
        <v>2,3,13</v>
      </c>
      <c r="U53">
        <v>20</v>
      </c>
    </row>
    <row r="54" spans="1:21" x14ac:dyDescent="0.4">
      <c r="A54" s="14" t="s">
        <v>173</v>
      </c>
      <c r="B54">
        <v>3</v>
      </c>
      <c r="S54" s="18">
        <f>BT1</f>
        <v>3</v>
      </c>
      <c r="U54">
        <v>20</v>
      </c>
    </row>
    <row r="55" spans="1:21" x14ac:dyDescent="0.4">
      <c r="A55" s="14" t="s">
        <v>174</v>
      </c>
      <c r="B55">
        <v>0</v>
      </c>
      <c r="S55" s="18">
        <f>BU1</f>
        <v>0</v>
      </c>
      <c r="U55">
        <v>20</v>
      </c>
    </row>
    <row r="56" spans="1:21" x14ac:dyDescent="0.4">
      <c r="A56" s="14" t="s">
        <v>175</v>
      </c>
      <c r="B56">
        <v>2</v>
      </c>
      <c r="C56">
        <v>15</v>
      </c>
      <c r="S56" s="18" t="str">
        <f>BV1</f>
        <v>2,15</v>
      </c>
      <c r="U56" t="s">
        <v>2122</v>
      </c>
    </row>
    <row r="57" spans="1:21" x14ac:dyDescent="0.4">
      <c r="A57" s="14" t="s">
        <v>176</v>
      </c>
      <c r="B57">
        <v>13</v>
      </c>
      <c r="S57" s="18">
        <f>BW1</f>
        <v>13</v>
      </c>
      <c r="U57">
        <v>3</v>
      </c>
    </row>
    <row r="58" spans="1:21" x14ac:dyDescent="0.4">
      <c r="A58" s="14" t="s">
        <v>177</v>
      </c>
      <c r="B58">
        <v>20</v>
      </c>
      <c r="S58" s="18">
        <f>BX1</f>
        <v>20</v>
      </c>
      <c r="U58">
        <v>0</v>
      </c>
    </row>
    <row r="59" spans="1:21" x14ac:dyDescent="0.4">
      <c r="A59" s="14" t="s">
        <v>178</v>
      </c>
      <c r="B59">
        <v>7</v>
      </c>
      <c r="C59">
        <v>8</v>
      </c>
      <c r="D59">
        <v>11</v>
      </c>
      <c r="E59">
        <v>13</v>
      </c>
      <c r="S59" s="18" t="str">
        <f>BY1</f>
        <v>7,8,11,13</v>
      </c>
      <c r="U59" t="s">
        <v>2123</v>
      </c>
    </row>
    <row r="60" spans="1:21" x14ac:dyDescent="0.4">
      <c r="A60" s="14" t="s">
        <v>179</v>
      </c>
      <c r="B60">
        <v>13</v>
      </c>
      <c r="S60" s="18">
        <f>BZ1</f>
        <v>13</v>
      </c>
      <c r="U60">
        <v>13</v>
      </c>
    </row>
    <row r="61" spans="1:21" x14ac:dyDescent="0.4">
      <c r="A61" s="14" t="s">
        <v>1700</v>
      </c>
      <c r="B61">
        <v>20</v>
      </c>
      <c r="S61" s="18">
        <f>CA1</f>
        <v>20</v>
      </c>
      <c r="U61">
        <v>20</v>
      </c>
    </row>
    <row r="62" spans="1:21" x14ac:dyDescent="0.4">
      <c r="A62" s="14" t="s">
        <v>181</v>
      </c>
      <c r="B62">
        <v>4</v>
      </c>
      <c r="C62">
        <v>9</v>
      </c>
      <c r="D62">
        <v>13</v>
      </c>
      <c r="S62" s="18" t="str">
        <f>CB1</f>
        <v>4,9,13</v>
      </c>
      <c r="U62" t="s">
        <v>2124</v>
      </c>
    </row>
    <row r="63" spans="1:21" x14ac:dyDescent="0.4">
      <c r="A63" s="14" t="s">
        <v>182</v>
      </c>
      <c r="B63">
        <v>3</v>
      </c>
      <c r="S63" s="18">
        <f>CC1</f>
        <v>3</v>
      </c>
      <c r="U63">
        <v>13</v>
      </c>
    </row>
    <row r="64" spans="1:21" x14ac:dyDescent="0.4">
      <c r="A64" s="14" t="s">
        <v>183</v>
      </c>
      <c r="B64">
        <v>1</v>
      </c>
      <c r="C64">
        <v>3</v>
      </c>
      <c r="D64">
        <v>13</v>
      </c>
      <c r="E64">
        <v>14</v>
      </c>
      <c r="S64" s="18" t="str">
        <f>CD1</f>
        <v>1,3,13,14</v>
      </c>
      <c r="U64">
        <v>20</v>
      </c>
    </row>
    <row r="65" spans="1:21" x14ac:dyDescent="0.4">
      <c r="A65" s="14" t="s">
        <v>184</v>
      </c>
      <c r="B65">
        <v>20</v>
      </c>
      <c r="S65" s="18">
        <f>CE1</f>
        <v>20</v>
      </c>
      <c r="U65" t="s">
        <v>2125</v>
      </c>
    </row>
    <row r="66" spans="1:21" x14ac:dyDescent="0.4">
      <c r="A66" s="14" t="s">
        <v>185</v>
      </c>
      <c r="B66">
        <v>20</v>
      </c>
      <c r="S66" s="18">
        <f>CF1</f>
        <v>20</v>
      </c>
      <c r="U66">
        <v>3</v>
      </c>
    </row>
    <row r="67" spans="1:21" x14ac:dyDescent="0.4">
      <c r="A67" s="14" t="s">
        <v>186</v>
      </c>
      <c r="B67">
        <v>2</v>
      </c>
      <c r="C67">
        <v>11</v>
      </c>
      <c r="D67">
        <v>13</v>
      </c>
      <c r="E67">
        <v>15</v>
      </c>
      <c r="F67">
        <v>16</v>
      </c>
      <c r="S67" s="18" t="str">
        <f>CG1</f>
        <v>2,11,13,15,16</v>
      </c>
      <c r="U67" t="s">
        <v>2126</v>
      </c>
    </row>
    <row r="68" spans="1:21" x14ac:dyDescent="0.4">
      <c r="A68" s="14" t="s">
        <v>187</v>
      </c>
      <c r="B68">
        <v>20</v>
      </c>
      <c r="S68" s="18">
        <f>CH1</f>
        <v>20</v>
      </c>
      <c r="U68">
        <v>20</v>
      </c>
    </row>
    <row r="69" spans="1:21" x14ac:dyDescent="0.4">
      <c r="A69" s="14" t="s">
        <v>188</v>
      </c>
      <c r="B69">
        <v>1</v>
      </c>
      <c r="S69" s="18">
        <f>CI1</f>
        <v>1</v>
      </c>
      <c r="U69">
        <v>20</v>
      </c>
    </row>
    <row r="70" spans="1:21" x14ac:dyDescent="0.4">
      <c r="A70" s="14" t="s">
        <v>189</v>
      </c>
      <c r="B70">
        <v>20</v>
      </c>
      <c r="S70" s="18">
        <f>CJ1</f>
        <v>20</v>
      </c>
      <c r="U70" t="s">
        <v>2127</v>
      </c>
    </row>
    <row r="71" spans="1:21" x14ac:dyDescent="0.4">
      <c r="A71" s="14" t="s">
        <v>190</v>
      </c>
      <c r="B71">
        <v>0</v>
      </c>
      <c r="S71" s="18">
        <f>CK1</f>
        <v>0</v>
      </c>
      <c r="U71">
        <v>20</v>
      </c>
    </row>
    <row r="72" spans="1:21" x14ac:dyDescent="0.4">
      <c r="A72" s="14" t="s">
        <v>191</v>
      </c>
      <c r="B72">
        <v>16</v>
      </c>
      <c r="S72" s="18">
        <f>CL1</f>
        <v>16</v>
      </c>
      <c r="U72">
        <v>1</v>
      </c>
    </row>
    <row r="73" spans="1:21" x14ac:dyDescent="0.4">
      <c r="A73" s="14" t="s">
        <v>192</v>
      </c>
      <c r="B73">
        <v>20</v>
      </c>
      <c r="S73" s="18">
        <f>CM1</f>
        <v>20</v>
      </c>
      <c r="U73">
        <v>20</v>
      </c>
    </row>
    <row r="74" spans="1:21" x14ac:dyDescent="0.4">
      <c r="A74" s="14" t="s">
        <v>193</v>
      </c>
      <c r="B74">
        <v>13</v>
      </c>
      <c r="S74" s="18">
        <f>CN1</f>
        <v>13</v>
      </c>
      <c r="U74">
        <v>0</v>
      </c>
    </row>
    <row r="75" spans="1:21" x14ac:dyDescent="0.4">
      <c r="A75" s="14" t="s">
        <v>194</v>
      </c>
      <c r="B75">
        <v>20</v>
      </c>
      <c r="S75" s="18">
        <f>CO1</f>
        <v>20</v>
      </c>
      <c r="U75">
        <v>16</v>
      </c>
    </row>
    <row r="76" spans="1:21" x14ac:dyDescent="0.4">
      <c r="A76" s="14" t="s">
        <v>195</v>
      </c>
      <c r="B76">
        <v>9</v>
      </c>
      <c r="C76">
        <v>14</v>
      </c>
      <c r="S76" s="18" t="str">
        <f>CP1</f>
        <v>9,14</v>
      </c>
      <c r="U76">
        <v>20</v>
      </c>
    </row>
    <row r="77" spans="1:21" x14ac:dyDescent="0.4">
      <c r="A77" s="14" t="s">
        <v>196</v>
      </c>
      <c r="B77">
        <v>20</v>
      </c>
      <c r="S77" s="18">
        <f>CQ1</f>
        <v>20</v>
      </c>
      <c r="U77">
        <v>13</v>
      </c>
    </row>
    <row r="78" spans="1:21" x14ac:dyDescent="0.4">
      <c r="A78" s="14" t="s">
        <v>197</v>
      </c>
      <c r="B78">
        <v>13</v>
      </c>
      <c r="S78" s="18">
        <f>CR1</f>
        <v>13</v>
      </c>
      <c r="U78">
        <v>20</v>
      </c>
    </row>
    <row r="79" spans="1:21" x14ac:dyDescent="0.4">
      <c r="A79" s="14" t="s">
        <v>198</v>
      </c>
      <c r="B79">
        <v>14</v>
      </c>
      <c r="S79" s="18">
        <f>CS1</f>
        <v>14</v>
      </c>
      <c r="U79" t="s">
        <v>2128</v>
      </c>
    </row>
    <row r="80" spans="1:21" x14ac:dyDescent="0.4">
      <c r="A80" s="14" t="s">
        <v>199</v>
      </c>
      <c r="B80">
        <v>0</v>
      </c>
      <c r="S80" s="18">
        <f>CT1</f>
        <v>0</v>
      </c>
      <c r="U80">
        <v>20</v>
      </c>
    </row>
    <row r="81" spans="1:21" x14ac:dyDescent="0.4">
      <c r="A81" s="14" t="s">
        <v>2091</v>
      </c>
      <c r="B81">
        <v>3</v>
      </c>
      <c r="C81">
        <v>7</v>
      </c>
      <c r="S81" s="18" t="str">
        <f>CU1</f>
        <v>3,7</v>
      </c>
      <c r="U81">
        <v>13</v>
      </c>
    </row>
    <row r="82" spans="1:21" x14ac:dyDescent="0.4">
      <c r="A82" s="14" t="s">
        <v>200</v>
      </c>
      <c r="B82">
        <v>3</v>
      </c>
      <c r="S82" s="18">
        <f>CV1</f>
        <v>3</v>
      </c>
      <c r="U82">
        <v>14</v>
      </c>
    </row>
    <row r="83" spans="1:21" x14ac:dyDescent="0.4">
      <c r="A83" s="14" t="s">
        <v>201</v>
      </c>
      <c r="B83">
        <v>1</v>
      </c>
      <c r="C83">
        <v>3</v>
      </c>
      <c r="D83">
        <v>10</v>
      </c>
      <c r="E83">
        <v>13</v>
      </c>
      <c r="F83">
        <v>15</v>
      </c>
      <c r="G83">
        <v>19</v>
      </c>
      <c r="S83" s="18" t="str">
        <f>CW1</f>
        <v>1,3,10,13,15,19</v>
      </c>
      <c r="U83">
        <v>0</v>
      </c>
    </row>
    <row r="84" spans="1:21" x14ac:dyDescent="0.4">
      <c r="A84" s="14" t="s">
        <v>202</v>
      </c>
      <c r="B84">
        <v>1</v>
      </c>
      <c r="C84">
        <v>3</v>
      </c>
      <c r="D84">
        <v>13</v>
      </c>
      <c r="E84">
        <v>15</v>
      </c>
      <c r="S84" s="18" t="str">
        <f>CX1</f>
        <v>1,3,13,15</v>
      </c>
      <c r="U84" t="s">
        <v>2129</v>
      </c>
    </row>
    <row r="85" spans="1:21" x14ac:dyDescent="0.4">
      <c r="A85" s="14" t="s">
        <v>203</v>
      </c>
      <c r="B85">
        <v>3</v>
      </c>
      <c r="S85" s="18">
        <f>CY1</f>
        <v>3</v>
      </c>
      <c r="U85">
        <v>3</v>
      </c>
    </row>
    <row r="86" spans="1:21" x14ac:dyDescent="0.4">
      <c r="A86" s="14" t="s">
        <v>204</v>
      </c>
      <c r="B86">
        <v>9</v>
      </c>
      <c r="S86" s="18">
        <f>CZ1</f>
        <v>9</v>
      </c>
      <c r="U86" t="s">
        <v>2130</v>
      </c>
    </row>
    <row r="87" spans="1:21" x14ac:dyDescent="0.4">
      <c r="A87" s="14" t="s">
        <v>205</v>
      </c>
      <c r="B87">
        <v>13</v>
      </c>
      <c r="S87" s="18">
        <f>DA1</f>
        <v>13</v>
      </c>
      <c r="U87" t="s">
        <v>2131</v>
      </c>
    </row>
    <row r="88" spans="1:21" x14ac:dyDescent="0.4">
      <c r="A88" s="14" t="s">
        <v>206</v>
      </c>
      <c r="B88">
        <v>20</v>
      </c>
      <c r="S88" s="18">
        <f>DB1</f>
        <v>20</v>
      </c>
      <c r="U88">
        <v>3</v>
      </c>
    </row>
    <row r="89" spans="1:21" x14ac:dyDescent="0.4">
      <c r="A89" s="14" t="s">
        <v>207</v>
      </c>
      <c r="B89">
        <v>3</v>
      </c>
      <c r="C89">
        <v>4</v>
      </c>
      <c r="S89" s="18" t="str">
        <f>DC1</f>
        <v>3,4</v>
      </c>
      <c r="U89">
        <v>9</v>
      </c>
    </row>
    <row r="90" spans="1:21" x14ac:dyDescent="0.4">
      <c r="A90" s="14" t="s">
        <v>208</v>
      </c>
      <c r="B90">
        <v>1</v>
      </c>
      <c r="C90">
        <v>6</v>
      </c>
      <c r="D90">
        <v>9</v>
      </c>
      <c r="E90">
        <v>10</v>
      </c>
      <c r="S90" s="18" t="str">
        <f>DD1</f>
        <v>1,6,9,10</v>
      </c>
      <c r="U90">
        <v>13</v>
      </c>
    </row>
    <row r="91" spans="1:21" x14ac:dyDescent="0.4">
      <c r="A91" s="14" t="s">
        <v>209</v>
      </c>
      <c r="B91">
        <v>3</v>
      </c>
      <c r="C91">
        <v>13</v>
      </c>
      <c r="S91" s="18" t="str">
        <f>DE1</f>
        <v>3,13</v>
      </c>
      <c r="U91">
        <v>20</v>
      </c>
    </row>
    <row r="92" spans="1:21" x14ac:dyDescent="0.4">
      <c r="A92" s="14" t="s">
        <v>210</v>
      </c>
      <c r="B92">
        <v>3</v>
      </c>
      <c r="C92">
        <v>9</v>
      </c>
      <c r="D92">
        <v>12</v>
      </c>
      <c r="E92">
        <v>13</v>
      </c>
      <c r="S92" s="18" t="str">
        <f>DF1</f>
        <v>3,9,12,13</v>
      </c>
      <c r="U92" t="s">
        <v>2132</v>
      </c>
    </row>
    <row r="93" spans="1:21" x14ac:dyDescent="0.4">
      <c r="A93" s="14" t="s">
        <v>211</v>
      </c>
      <c r="B93">
        <v>1</v>
      </c>
      <c r="S93" s="18">
        <f>DG1</f>
        <v>1</v>
      </c>
      <c r="U93" t="s">
        <v>2133</v>
      </c>
    </row>
    <row r="94" spans="1:21" x14ac:dyDescent="0.4">
      <c r="A94" s="14" t="s">
        <v>212</v>
      </c>
      <c r="B94">
        <v>1</v>
      </c>
      <c r="C94">
        <v>14</v>
      </c>
      <c r="S94" s="18" t="str">
        <f>DH1</f>
        <v>1,14</v>
      </c>
      <c r="U94" t="s">
        <v>2121</v>
      </c>
    </row>
    <row r="95" spans="1:21" x14ac:dyDescent="0.4">
      <c r="A95" s="14" t="s">
        <v>213</v>
      </c>
      <c r="B95">
        <v>3</v>
      </c>
      <c r="C95">
        <v>9</v>
      </c>
      <c r="D95">
        <v>13</v>
      </c>
      <c r="S95" s="18" t="str">
        <f>DI1</f>
        <v>3,9,13</v>
      </c>
      <c r="U95" t="s">
        <v>2134</v>
      </c>
    </row>
    <row r="96" spans="1:21" x14ac:dyDescent="0.4">
      <c r="A96" s="14" t="s">
        <v>214</v>
      </c>
      <c r="B96">
        <v>5</v>
      </c>
      <c r="C96">
        <v>6</v>
      </c>
      <c r="S96" s="18" t="str">
        <f>DJ1</f>
        <v>5,6</v>
      </c>
      <c r="U96">
        <v>1</v>
      </c>
    </row>
    <row r="97" spans="1:21" x14ac:dyDescent="0.4">
      <c r="A97" s="14" t="s">
        <v>215</v>
      </c>
      <c r="B97">
        <v>20</v>
      </c>
      <c r="S97" s="18">
        <f>DK1</f>
        <v>20</v>
      </c>
      <c r="U97" t="s">
        <v>2135</v>
      </c>
    </row>
    <row r="98" spans="1:21" x14ac:dyDescent="0.4">
      <c r="A98" s="14" t="s">
        <v>216</v>
      </c>
      <c r="B98">
        <v>10</v>
      </c>
      <c r="C98">
        <v>13</v>
      </c>
      <c r="D98">
        <v>15</v>
      </c>
      <c r="S98" s="18" t="str">
        <f>DL1</f>
        <v>10,13,15</v>
      </c>
      <c r="U98" t="s">
        <v>2136</v>
      </c>
    </row>
    <row r="99" spans="1:21" x14ac:dyDescent="0.4">
      <c r="A99" s="14" t="s">
        <v>217</v>
      </c>
      <c r="B99">
        <v>1</v>
      </c>
      <c r="C99">
        <v>3</v>
      </c>
      <c r="S99" s="18" t="str">
        <f>DM1</f>
        <v>1,3</v>
      </c>
      <c r="U99" t="s">
        <v>2137</v>
      </c>
    </row>
    <row r="100" spans="1:21" x14ac:dyDescent="0.4">
      <c r="A100" s="14" t="s">
        <v>218</v>
      </c>
      <c r="B100">
        <v>15</v>
      </c>
      <c r="S100" s="18">
        <f>DN1</f>
        <v>15</v>
      </c>
      <c r="U100">
        <v>20</v>
      </c>
    </row>
    <row r="101" spans="1:21" x14ac:dyDescent="0.4">
      <c r="U101" t="s">
        <v>2138</v>
      </c>
    </row>
    <row r="102" spans="1:21" x14ac:dyDescent="0.4">
      <c r="U102" t="s">
        <v>2139</v>
      </c>
    </row>
    <row r="103" spans="1:21" x14ac:dyDescent="0.4">
      <c r="U103">
        <v>15</v>
      </c>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C1" workbookViewId="0">
      <selection activeCell="L1" sqref="L1:DG105"/>
    </sheetView>
  </sheetViews>
  <sheetFormatPr defaultRowHeight="18.75" x14ac:dyDescent="0.4"/>
  <cols>
    <col min="1" max="1" width="18.375" customWidth="1"/>
  </cols>
  <sheetData>
    <row r="1" spans="1:111" x14ac:dyDescent="0.4">
      <c r="A1" s="14" t="s">
        <v>121</v>
      </c>
      <c r="B1">
        <v>2</v>
      </c>
      <c r="L1" s="9">
        <v>2</v>
      </c>
      <c r="M1" s="3">
        <v>2</v>
      </c>
      <c r="N1" s="3">
        <v>1</v>
      </c>
      <c r="O1" s="3" t="s">
        <v>1365</v>
      </c>
      <c r="P1" s="3" t="s">
        <v>1365</v>
      </c>
      <c r="Q1" s="3">
        <v>0</v>
      </c>
      <c r="R1" s="3">
        <v>1</v>
      </c>
      <c r="S1" s="3" t="s">
        <v>1197</v>
      </c>
      <c r="T1" s="3">
        <v>2</v>
      </c>
      <c r="U1" s="3" t="s">
        <v>1197</v>
      </c>
      <c r="V1" s="3">
        <v>0</v>
      </c>
      <c r="W1" s="3">
        <v>1</v>
      </c>
      <c r="X1" s="3" t="s">
        <v>1365</v>
      </c>
      <c r="Y1" s="3">
        <v>5</v>
      </c>
      <c r="Z1" s="3" t="s">
        <v>1198</v>
      </c>
      <c r="AA1" s="3">
        <v>4</v>
      </c>
      <c r="AB1" s="3">
        <v>2</v>
      </c>
      <c r="AC1" s="3">
        <v>5</v>
      </c>
      <c r="AD1" s="3" t="s">
        <v>1197</v>
      </c>
      <c r="AE1" s="3">
        <v>2</v>
      </c>
      <c r="AF1" s="9" t="s">
        <v>1201</v>
      </c>
      <c r="AG1" s="3">
        <v>1</v>
      </c>
      <c r="AH1" s="3">
        <v>4</v>
      </c>
      <c r="AI1" s="3">
        <v>0</v>
      </c>
      <c r="AJ1" s="3">
        <v>1</v>
      </c>
      <c r="AK1" s="3">
        <v>2</v>
      </c>
      <c r="AL1" s="3" t="s">
        <v>1201</v>
      </c>
      <c r="AM1" s="3" t="s">
        <v>1215</v>
      </c>
      <c r="AN1" s="3" t="s">
        <v>1205</v>
      </c>
      <c r="AO1" s="3" t="s">
        <v>1216</v>
      </c>
      <c r="AP1" s="3">
        <v>0</v>
      </c>
      <c r="AQ1" s="3">
        <v>2</v>
      </c>
      <c r="AR1" s="3" t="s">
        <v>1399</v>
      </c>
      <c r="AS1" s="3">
        <v>5</v>
      </c>
      <c r="AT1" s="3">
        <v>0</v>
      </c>
      <c r="AU1" s="3">
        <v>2</v>
      </c>
      <c r="AV1" s="3">
        <v>0</v>
      </c>
      <c r="AW1" s="3">
        <v>5</v>
      </c>
      <c r="AX1" s="3">
        <v>0</v>
      </c>
      <c r="AY1" s="3" t="s">
        <v>1365</v>
      </c>
      <c r="AZ1" s="9">
        <v>2</v>
      </c>
      <c r="BA1" s="3">
        <v>1</v>
      </c>
      <c r="BB1" s="3">
        <v>1</v>
      </c>
      <c r="BC1" s="3">
        <v>1</v>
      </c>
      <c r="BD1" s="3" t="s">
        <v>1201</v>
      </c>
      <c r="BE1" s="3">
        <v>2</v>
      </c>
      <c r="BF1" s="3" t="s">
        <v>1201</v>
      </c>
      <c r="BG1" s="3">
        <v>2</v>
      </c>
      <c r="BH1" s="3">
        <v>1</v>
      </c>
      <c r="BI1" s="3">
        <v>0</v>
      </c>
      <c r="BJ1" s="3">
        <v>1</v>
      </c>
      <c r="BK1" s="3">
        <v>5</v>
      </c>
      <c r="BL1" s="3" t="s">
        <v>1215</v>
      </c>
      <c r="BM1" s="3">
        <v>5</v>
      </c>
      <c r="BN1" s="3">
        <v>0</v>
      </c>
      <c r="BO1" s="3">
        <v>5</v>
      </c>
      <c r="BP1" s="3">
        <v>1</v>
      </c>
      <c r="BQ1" s="3">
        <v>1</v>
      </c>
      <c r="BR1" s="3">
        <v>1</v>
      </c>
      <c r="BS1" s="3" t="s">
        <v>1197</v>
      </c>
      <c r="BT1" s="9">
        <v>5</v>
      </c>
      <c r="BU1" s="3">
        <v>2</v>
      </c>
      <c r="BV1" s="3" t="s">
        <v>1365</v>
      </c>
      <c r="BW1" s="3" t="s">
        <v>1197</v>
      </c>
      <c r="BX1" s="3">
        <v>2</v>
      </c>
      <c r="BY1" s="3" t="s">
        <v>1365</v>
      </c>
      <c r="BZ1" s="3">
        <v>1</v>
      </c>
      <c r="CA1" s="3">
        <v>0</v>
      </c>
      <c r="CB1" s="3">
        <v>1</v>
      </c>
      <c r="CC1" s="3">
        <v>2</v>
      </c>
      <c r="CD1" s="3">
        <v>3</v>
      </c>
      <c r="CE1" s="3">
        <v>1</v>
      </c>
      <c r="CF1" s="3">
        <v>5</v>
      </c>
      <c r="CG1" s="3" t="s">
        <v>1216</v>
      </c>
      <c r="CH1" s="3">
        <v>0</v>
      </c>
      <c r="CI1" s="3" t="s">
        <v>1459</v>
      </c>
      <c r="CJ1" s="3">
        <v>0</v>
      </c>
      <c r="CK1" s="3">
        <v>2</v>
      </c>
      <c r="CL1" s="3">
        <v>2</v>
      </c>
      <c r="CM1" s="3">
        <v>0</v>
      </c>
      <c r="CN1" s="9">
        <v>1</v>
      </c>
      <c r="CO1" s="3">
        <v>4</v>
      </c>
      <c r="CP1" s="3">
        <v>1</v>
      </c>
      <c r="CQ1" s="3" t="s">
        <v>1215</v>
      </c>
      <c r="CR1" s="3">
        <v>2</v>
      </c>
      <c r="CS1" s="3">
        <v>1</v>
      </c>
      <c r="CT1" s="3" t="s">
        <v>1206</v>
      </c>
      <c r="CU1" s="3">
        <v>5</v>
      </c>
      <c r="CV1" s="3" t="s">
        <v>1215</v>
      </c>
      <c r="CW1" s="3" t="s">
        <v>1198</v>
      </c>
      <c r="CX1" s="3">
        <v>1</v>
      </c>
      <c r="CY1" s="3">
        <v>0</v>
      </c>
      <c r="CZ1" s="3">
        <v>4</v>
      </c>
      <c r="DA1" s="3">
        <v>5</v>
      </c>
      <c r="DB1" s="3">
        <v>2</v>
      </c>
      <c r="DC1" s="3" t="s">
        <v>1216</v>
      </c>
      <c r="DD1" s="3" t="s">
        <v>1206</v>
      </c>
      <c r="DE1" s="3" t="s">
        <v>1480</v>
      </c>
      <c r="DF1" s="3" t="s">
        <v>1201</v>
      </c>
      <c r="DG1" s="3">
        <v>1</v>
      </c>
    </row>
    <row r="2" spans="1:111" x14ac:dyDescent="0.4">
      <c r="A2" s="14" t="s">
        <v>122</v>
      </c>
      <c r="B2">
        <v>2</v>
      </c>
      <c r="I2">
        <v>0</v>
      </c>
      <c r="J2">
        <f>COUNTIF($B$1:$H$100,"0")</f>
        <v>14</v>
      </c>
      <c r="L2" s="18">
        <f>M1</f>
        <v>2</v>
      </c>
    </row>
    <row r="3" spans="1:111" x14ac:dyDescent="0.4">
      <c r="A3" s="14" t="s">
        <v>123</v>
      </c>
      <c r="B3">
        <v>1</v>
      </c>
      <c r="I3">
        <v>1</v>
      </c>
      <c r="J3">
        <f>COUNTIF($B$1:$H$100,"1")</f>
        <v>45</v>
      </c>
      <c r="L3" s="18">
        <f>N1</f>
        <v>1</v>
      </c>
    </row>
    <row r="4" spans="1:111" x14ac:dyDescent="0.4">
      <c r="A4" s="14" t="s">
        <v>124</v>
      </c>
      <c r="B4">
        <v>1</v>
      </c>
      <c r="C4">
        <v>3</v>
      </c>
      <c r="I4">
        <v>2</v>
      </c>
      <c r="J4">
        <f>COUNTIF($B$1:$H$100,"2")</f>
        <v>34</v>
      </c>
      <c r="L4" s="18" t="str">
        <f>O1</f>
        <v>1,3</v>
      </c>
      <c r="N4" s="3">
        <v>2</v>
      </c>
    </row>
    <row r="5" spans="1:111" x14ac:dyDescent="0.4">
      <c r="A5" s="14" t="s">
        <v>125</v>
      </c>
      <c r="B5">
        <v>1</v>
      </c>
      <c r="C5">
        <v>3</v>
      </c>
      <c r="I5">
        <v>3</v>
      </c>
      <c r="J5">
        <f>COUNTIF($B$1:$H$100,"3")</f>
        <v>18</v>
      </c>
      <c r="L5" s="18" t="str">
        <f>P1</f>
        <v>1,3</v>
      </c>
      <c r="N5" s="15">
        <v>2</v>
      </c>
    </row>
    <row r="6" spans="1:111" x14ac:dyDescent="0.4">
      <c r="A6" s="14" t="s">
        <v>126</v>
      </c>
      <c r="B6">
        <v>0</v>
      </c>
      <c r="I6">
        <v>4</v>
      </c>
      <c r="J6">
        <f>COUNTIF($B$1:$H$100,"4")</f>
        <v>22</v>
      </c>
      <c r="L6" s="18">
        <f>Q1</f>
        <v>0</v>
      </c>
      <c r="N6" s="15">
        <v>1</v>
      </c>
    </row>
    <row r="7" spans="1:111" x14ac:dyDescent="0.4">
      <c r="A7" s="14" t="s">
        <v>127</v>
      </c>
      <c r="B7">
        <v>1</v>
      </c>
      <c r="I7">
        <v>5</v>
      </c>
      <c r="J7">
        <f>COUNTIF($B$1:$H$100,"5")</f>
        <v>12</v>
      </c>
      <c r="L7" s="18">
        <f>R1</f>
        <v>1</v>
      </c>
      <c r="N7" s="15" t="s">
        <v>2139</v>
      </c>
    </row>
    <row r="8" spans="1:111" x14ac:dyDescent="0.4">
      <c r="A8" s="14" t="s">
        <v>128</v>
      </c>
      <c r="B8">
        <v>2</v>
      </c>
      <c r="C8">
        <v>4</v>
      </c>
      <c r="L8" s="18" t="str">
        <f>S1</f>
        <v>2,4</v>
      </c>
      <c r="N8" s="15" t="s">
        <v>2139</v>
      </c>
    </row>
    <row r="9" spans="1:111" x14ac:dyDescent="0.4">
      <c r="A9" s="14" t="s">
        <v>129</v>
      </c>
      <c r="B9">
        <v>2</v>
      </c>
      <c r="L9" s="18">
        <f>T1</f>
        <v>2</v>
      </c>
      <c r="N9" s="15">
        <v>0</v>
      </c>
    </row>
    <row r="10" spans="1:111" x14ac:dyDescent="0.4">
      <c r="A10" s="14" t="s">
        <v>130</v>
      </c>
      <c r="B10">
        <v>2</v>
      </c>
      <c r="C10">
        <v>4</v>
      </c>
      <c r="L10" s="18" t="str">
        <f>U1</f>
        <v>2,4</v>
      </c>
      <c r="N10" s="15">
        <v>1</v>
      </c>
    </row>
    <row r="11" spans="1:111" x14ac:dyDescent="0.4">
      <c r="A11" s="14" t="s">
        <v>131</v>
      </c>
      <c r="B11">
        <v>0</v>
      </c>
      <c r="L11" s="18">
        <f>V1</f>
        <v>0</v>
      </c>
      <c r="N11" s="15" t="s">
        <v>2140</v>
      </c>
    </row>
    <row r="12" spans="1:111" x14ac:dyDescent="0.4">
      <c r="A12" s="14" t="s">
        <v>132</v>
      </c>
      <c r="B12">
        <v>1</v>
      </c>
      <c r="L12" s="18">
        <f>W1</f>
        <v>1</v>
      </c>
      <c r="N12" s="15">
        <v>2</v>
      </c>
    </row>
    <row r="13" spans="1:111" x14ac:dyDescent="0.4">
      <c r="A13" s="14" t="s">
        <v>133</v>
      </c>
      <c r="B13">
        <v>1</v>
      </c>
      <c r="C13">
        <v>3</v>
      </c>
      <c r="L13" s="18" t="str">
        <f>X1</f>
        <v>1,3</v>
      </c>
      <c r="N13" s="15" t="s">
        <v>2140</v>
      </c>
    </row>
    <row r="14" spans="1:111" x14ac:dyDescent="0.4">
      <c r="A14" s="14" t="s">
        <v>134</v>
      </c>
      <c r="B14">
        <v>5</v>
      </c>
      <c r="L14" s="18">
        <f>Y1</f>
        <v>5</v>
      </c>
      <c r="N14" s="15">
        <v>0</v>
      </c>
    </row>
    <row r="15" spans="1:111" x14ac:dyDescent="0.4">
      <c r="A15" s="14" t="s">
        <v>135</v>
      </c>
      <c r="B15">
        <v>1</v>
      </c>
      <c r="C15">
        <v>2</v>
      </c>
      <c r="D15">
        <v>3</v>
      </c>
      <c r="L15" s="18" t="str">
        <f>Z1</f>
        <v>1,2,3</v>
      </c>
      <c r="N15" s="15">
        <v>1</v>
      </c>
    </row>
    <row r="16" spans="1:111" x14ac:dyDescent="0.4">
      <c r="A16" s="14" t="s">
        <v>136</v>
      </c>
      <c r="B16">
        <v>4</v>
      </c>
      <c r="L16" s="18">
        <f>AA1</f>
        <v>4</v>
      </c>
      <c r="N16" s="15" t="s">
        <v>2139</v>
      </c>
    </row>
    <row r="17" spans="1:16" x14ac:dyDescent="0.4">
      <c r="A17" s="14" t="s">
        <v>137</v>
      </c>
      <c r="B17">
        <v>2</v>
      </c>
      <c r="L17" s="18">
        <f>AB1</f>
        <v>2</v>
      </c>
      <c r="N17" s="15">
        <v>5</v>
      </c>
    </row>
    <row r="18" spans="1:16" x14ac:dyDescent="0.4">
      <c r="A18" s="14" t="s">
        <v>138</v>
      </c>
      <c r="B18">
        <v>5</v>
      </c>
      <c r="L18" s="18">
        <f>AC1</f>
        <v>5</v>
      </c>
      <c r="N18" s="15" t="s">
        <v>2141</v>
      </c>
    </row>
    <row r="19" spans="1:16" x14ac:dyDescent="0.4">
      <c r="A19" s="14" t="s">
        <v>139</v>
      </c>
      <c r="B19">
        <v>2</v>
      </c>
      <c r="C19">
        <v>4</v>
      </c>
      <c r="L19" s="18" t="str">
        <f>AD1</f>
        <v>2,4</v>
      </c>
      <c r="N19" s="15">
        <v>4</v>
      </c>
    </row>
    <row r="20" spans="1:16" x14ac:dyDescent="0.4">
      <c r="A20" s="14" t="s">
        <v>140</v>
      </c>
      <c r="B20">
        <v>2</v>
      </c>
      <c r="L20" s="18">
        <f>AE1</f>
        <v>2</v>
      </c>
      <c r="N20" s="15">
        <v>2</v>
      </c>
    </row>
    <row r="21" spans="1:16" x14ac:dyDescent="0.4">
      <c r="A21" s="14" t="s">
        <v>1100</v>
      </c>
      <c r="B21">
        <v>1</v>
      </c>
      <c r="C21">
        <v>4</v>
      </c>
      <c r="L21" s="18" t="str">
        <f>AF1</f>
        <v>1,4</v>
      </c>
      <c r="M21" s="17"/>
      <c r="N21" s="17">
        <v>5</v>
      </c>
      <c r="O21" s="17"/>
      <c r="P21" s="17"/>
    </row>
    <row r="22" spans="1:16" x14ac:dyDescent="0.4">
      <c r="A22" s="14" t="s">
        <v>142</v>
      </c>
      <c r="B22">
        <v>1</v>
      </c>
      <c r="L22" s="18">
        <f>AG1</f>
        <v>1</v>
      </c>
      <c r="N22" t="s">
        <v>2140</v>
      </c>
    </row>
    <row r="23" spans="1:16" x14ac:dyDescent="0.4">
      <c r="A23" s="14" t="s">
        <v>143</v>
      </c>
      <c r="B23">
        <v>4</v>
      </c>
      <c r="L23" s="18">
        <f>AH1</f>
        <v>4</v>
      </c>
      <c r="N23">
        <v>2</v>
      </c>
    </row>
    <row r="24" spans="1:16" x14ac:dyDescent="0.4">
      <c r="A24" s="14" t="s">
        <v>144</v>
      </c>
      <c r="B24">
        <v>0</v>
      </c>
      <c r="L24" s="18">
        <f>AI1</f>
        <v>0</v>
      </c>
      <c r="N24" t="s">
        <v>2142</v>
      </c>
    </row>
    <row r="25" spans="1:16" x14ac:dyDescent="0.4">
      <c r="A25" s="14" t="s">
        <v>145</v>
      </c>
      <c r="B25">
        <v>1</v>
      </c>
      <c r="L25" s="18">
        <f>AJ1</f>
        <v>1</v>
      </c>
      <c r="N25">
        <v>1</v>
      </c>
    </row>
    <row r="26" spans="1:16" x14ac:dyDescent="0.4">
      <c r="A26" s="14" t="s">
        <v>146</v>
      </c>
      <c r="B26">
        <v>2</v>
      </c>
      <c r="L26" s="18">
        <f>AK1</f>
        <v>2</v>
      </c>
      <c r="N26">
        <v>4</v>
      </c>
    </row>
    <row r="27" spans="1:16" x14ac:dyDescent="0.4">
      <c r="A27" s="14" t="s">
        <v>147</v>
      </c>
      <c r="B27">
        <v>1</v>
      </c>
      <c r="C27">
        <v>4</v>
      </c>
      <c r="L27" s="18" t="str">
        <f>AL1</f>
        <v>1,4</v>
      </c>
      <c r="N27">
        <v>0</v>
      </c>
    </row>
    <row r="28" spans="1:16" x14ac:dyDescent="0.4">
      <c r="A28" s="14" t="s">
        <v>148</v>
      </c>
      <c r="B28">
        <v>1</v>
      </c>
      <c r="C28">
        <v>2</v>
      </c>
      <c r="D28">
        <v>3</v>
      </c>
      <c r="E28">
        <v>4</v>
      </c>
      <c r="L28" s="18" t="str">
        <f>AM1</f>
        <v>1,2,3,4</v>
      </c>
      <c r="N28">
        <v>1</v>
      </c>
    </row>
    <row r="29" spans="1:16" x14ac:dyDescent="0.4">
      <c r="A29" s="14" t="s">
        <v>149</v>
      </c>
      <c r="B29">
        <v>1</v>
      </c>
      <c r="C29">
        <v>2</v>
      </c>
      <c r="D29">
        <v>4</v>
      </c>
      <c r="L29" s="18" t="str">
        <f>AN1</f>
        <v>1,2,4</v>
      </c>
      <c r="N29">
        <v>2</v>
      </c>
    </row>
    <row r="30" spans="1:16" x14ac:dyDescent="0.4">
      <c r="A30" s="14" t="s">
        <v>150</v>
      </c>
      <c r="B30">
        <v>1</v>
      </c>
      <c r="C30">
        <v>3</v>
      </c>
      <c r="D30">
        <v>4</v>
      </c>
      <c r="L30" s="18" t="str">
        <f>AO1</f>
        <v>1,3,4</v>
      </c>
      <c r="N30" t="s">
        <v>2142</v>
      </c>
    </row>
    <row r="31" spans="1:16" x14ac:dyDescent="0.4">
      <c r="A31" s="14" t="s">
        <v>151</v>
      </c>
      <c r="B31">
        <v>0</v>
      </c>
      <c r="L31" s="18">
        <f>AP1</f>
        <v>0</v>
      </c>
      <c r="N31" t="s">
        <v>2143</v>
      </c>
    </row>
    <row r="32" spans="1:16" x14ac:dyDescent="0.4">
      <c r="A32" s="14" t="s">
        <v>152</v>
      </c>
      <c r="B32">
        <v>2</v>
      </c>
      <c r="L32" s="18">
        <f>AQ1</f>
        <v>2</v>
      </c>
      <c r="N32" t="s">
        <v>2144</v>
      </c>
    </row>
    <row r="33" spans="1:14" x14ac:dyDescent="0.4">
      <c r="A33" s="14" t="s">
        <v>153</v>
      </c>
      <c r="B33">
        <v>1</v>
      </c>
      <c r="C33">
        <v>3</v>
      </c>
      <c r="L33" s="18" t="str">
        <f>AR1</f>
        <v>1,3</v>
      </c>
      <c r="N33" t="s">
        <v>2145</v>
      </c>
    </row>
    <row r="34" spans="1:14" x14ac:dyDescent="0.4">
      <c r="A34" s="14" t="s">
        <v>154</v>
      </c>
      <c r="B34">
        <v>5</v>
      </c>
      <c r="L34" s="18">
        <f>AS1</f>
        <v>5</v>
      </c>
      <c r="N34">
        <v>0</v>
      </c>
    </row>
    <row r="35" spans="1:14" x14ac:dyDescent="0.4">
      <c r="A35" s="14" t="s">
        <v>155</v>
      </c>
      <c r="B35">
        <v>0</v>
      </c>
      <c r="L35" s="18">
        <f>AT1</f>
        <v>0</v>
      </c>
      <c r="N35">
        <v>2</v>
      </c>
    </row>
    <row r="36" spans="1:14" x14ac:dyDescent="0.4">
      <c r="A36" s="14" t="s">
        <v>156</v>
      </c>
      <c r="B36">
        <v>2</v>
      </c>
      <c r="L36" s="18">
        <f>AU1</f>
        <v>2</v>
      </c>
      <c r="N36" t="s">
        <v>2139</v>
      </c>
    </row>
    <row r="37" spans="1:14" x14ac:dyDescent="0.4">
      <c r="A37" s="14" t="s">
        <v>157</v>
      </c>
      <c r="B37">
        <v>0</v>
      </c>
      <c r="L37" s="18">
        <f>AV1</f>
        <v>0</v>
      </c>
      <c r="N37">
        <v>5</v>
      </c>
    </row>
    <row r="38" spans="1:14" x14ac:dyDescent="0.4">
      <c r="A38" s="14" t="s">
        <v>158</v>
      </c>
      <c r="B38">
        <v>5</v>
      </c>
      <c r="L38" s="18">
        <f>AW1</f>
        <v>5</v>
      </c>
      <c r="N38">
        <v>0</v>
      </c>
    </row>
    <row r="39" spans="1:14" x14ac:dyDescent="0.4">
      <c r="A39" s="14" t="s">
        <v>159</v>
      </c>
      <c r="B39">
        <v>0</v>
      </c>
      <c r="L39" s="18">
        <f>AX1</f>
        <v>0</v>
      </c>
      <c r="N39">
        <v>2</v>
      </c>
    </row>
    <row r="40" spans="1:14" x14ac:dyDescent="0.4">
      <c r="A40" s="14" t="s">
        <v>160</v>
      </c>
      <c r="B40">
        <v>1</v>
      </c>
      <c r="C40">
        <v>3</v>
      </c>
      <c r="L40" s="18" t="str">
        <f>AY1</f>
        <v>1,3</v>
      </c>
      <c r="N40">
        <v>0</v>
      </c>
    </row>
    <row r="41" spans="1:14" x14ac:dyDescent="0.4">
      <c r="A41" s="14" t="s">
        <v>625</v>
      </c>
      <c r="B41">
        <v>2</v>
      </c>
      <c r="L41" s="18">
        <f>AZ1</f>
        <v>2</v>
      </c>
      <c r="N41">
        <v>5</v>
      </c>
    </row>
    <row r="42" spans="1:14" x14ac:dyDescent="0.4">
      <c r="A42" s="14" t="s">
        <v>161</v>
      </c>
      <c r="B42">
        <v>1</v>
      </c>
      <c r="L42" s="18">
        <f>BA1</f>
        <v>1</v>
      </c>
      <c r="N42">
        <v>0</v>
      </c>
    </row>
    <row r="43" spans="1:14" x14ac:dyDescent="0.4">
      <c r="A43" s="14" t="s">
        <v>162</v>
      </c>
      <c r="B43">
        <v>1</v>
      </c>
      <c r="L43" s="18">
        <f>BB1</f>
        <v>1</v>
      </c>
      <c r="N43" t="s">
        <v>2139</v>
      </c>
    </row>
    <row r="44" spans="1:14" x14ac:dyDescent="0.4">
      <c r="A44" s="14" t="s">
        <v>163</v>
      </c>
      <c r="B44">
        <v>1</v>
      </c>
      <c r="L44" s="18">
        <f>BC1</f>
        <v>1</v>
      </c>
      <c r="N44">
        <v>2</v>
      </c>
    </row>
    <row r="45" spans="1:14" x14ac:dyDescent="0.4">
      <c r="A45" s="14" t="s">
        <v>164</v>
      </c>
      <c r="B45">
        <v>1</v>
      </c>
      <c r="C45">
        <v>4</v>
      </c>
      <c r="L45" s="18" t="str">
        <f>BD1</f>
        <v>1,4</v>
      </c>
      <c r="N45">
        <v>1</v>
      </c>
    </row>
    <row r="46" spans="1:14" x14ac:dyDescent="0.4">
      <c r="A46" s="14" t="s">
        <v>165</v>
      </c>
      <c r="B46">
        <v>2</v>
      </c>
      <c r="L46" s="18">
        <f>BE1</f>
        <v>2</v>
      </c>
      <c r="N46">
        <v>1</v>
      </c>
    </row>
    <row r="47" spans="1:14" x14ac:dyDescent="0.4">
      <c r="A47" s="14" t="s">
        <v>166</v>
      </c>
      <c r="B47">
        <v>1</v>
      </c>
      <c r="C47">
        <v>4</v>
      </c>
      <c r="L47" s="18" t="str">
        <f>BF1</f>
        <v>1,4</v>
      </c>
      <c r="N47">
        <v>1</v>
      </c>
    </row>
    <row r="48" spans="1:14" x14ac:dyDescent="0.4">
      <c r="A48" s="14" t="s">
        <v>167</v>
      </c>
      <c r="B48">
        <v>2</v>
      </c>
      <c r="L48" s="18">
        <f>BG1</f>
        <v>2</v>
      </c>
      <c r="N48" t="s">
        <v>2142</v>
      </c>
    </row>
    <row r="49" spans="1:14" x14ac:dyDescent="0.4">
      <c r="A49" s="14" t="s">
        <v>168</v>
      </c>
      <c r="B49">
        <v>1</v>
      </c>
      <c r="L49" s="18">
        <f>BH1</f>
        <v>1</v>
      </c>
      <c r="N49">
        <v>2</v>
      </c>
    </row>
    <row r="50" spans="1:14" x14ac:dyDescent="0.4">
      <c r="A50" s="14" t="s">
        <v>169</v>
      </c>
      <c r="B50">
        <v>0</v>
      </c>
      <c r="L50" s="18">
        <f>BI1</f>
        <v>0</v>
      </c>
      <c r="N50" t="s">
        <v>2142</v>
      </c>
    </row>
    <row r="51" spans="1:14" x14ac:dyDescent="0.4">
      <c r="A51" s="14" t="s">
        <v>170</v>
      </c>
      <c r="B51">
        <v>1</v>
      </c>
      <c r="L51" s="18">
        <f>BJ1</f>
        <v>1</v>
      </c>
      <c r="N51">
        <v>2</v>
      </c>
    </row>
    <row r="52" spans="1:14" x14ac:dyDescent="0.4">
      <c r="A52" s="14" t="s">
        <v>171</v>
      </c>
      <c r="B52">
        <v>5</v>
      </c>
      <c r="L52" s="18">
        <f>BK1</f>
        <v>5</v>
      </c>
      <c r="N52">
        <v>1</v>
      </c>
    </row>
    <row r="53" spans="1:14" x14ac:dyDescent="0.4">
      <c r="A53" s="14" t="s">
        <v>172</v>
      </c>
      <c r="B53">
        <v>1</v>
      </c>
      <c r="C53">
        <v>2</v>
      </c>
      <c r="D53">
        <v>3</v>
      </c>
      <c r="E53">
        <v>4</v>
      </c>
      <c r="L53" s="18" t="str">
        <f>BL1</f>
        <v>1,2,3,4</v>
      </c>
      <c r="N53">
        <v>0</v>
      </c>
    </row>
    <row r="54" spans="1:14" x14ac:dyDescent="0.4">
      <c r="A54" s="14" t="s">
        <v>173</v>
      </c>
      <c r="B54">
        <v>5</v>
      </c>
      <c r="L54" s="18">
        <f>BM1</f>
        <v>5</v>
      </c>
      <c r="N54">
        <v>1</v>
      </c>
    </row>
    <row r="55" spans="1:14" x14ac:dyDescent="0.4">
      <c r="A55" s="14" t="s">
        <v>174</v>
      </c>
      <c r="B55">
        <v>0</v>
      </c>
      <c r="L55" s="18">
        <f>BN1</f>
        <v>0</v>
      </c>
      <c r="N55">
        <v>5</v>
      </c>
    </row>
    <row r="56" spans="1:14" x14ac:dyDescent="0.4">
      <c r="A56" s="14" t="s">
        <v>175</v>
      </c>
      <c r="B56">
        <v>5</v>
      </c>
      <c r="L56" s="18">
        <f>BO1</f>
        <v>5</v>
      </c>
      <c r="N56" t="s">
        <v>2143</v>
      </c>
    </row>
    <row r="57" spans="1:14" x14ac:dyDescent="0.4">
      <c r="A57" s="14" t="s">
        <v>176</v>
      </c>
      <c r="B57">
        <v>1</v>
      </c>
      <c r="L57" s="18">
        <f>BP1</f>
        <v>1</v>
      </c>
      <c r="N57">
        <v>5</v>
      </c>
    </row>
    <row r="58" spans="1:14" x14ac:dyDescent="0.4">
      <c r="A58" s="14" t="s">
        <v>177</v>
      </c>
      <c r="B58">
        <v>1</v>
      </c>
      <c r="L58" s="18">
        <f>BQ1</f>
        <v>1</v>
      </c>
      <c r="N58">
        <v>0</v>
      </c>
    </row>
    <row r="59" spans="1:14" x14ac:dyDescent="0.4">
      <c r="A59" s="14" t="s">
        <v>178</v>
      </c>
      <c r="B59">
        <v>1</v>
      </c>
      <c r="L59" s="18">
        <f>BR1</f>
        <v>1</v>
      </c>
      <c r="N59">
        <v>5</v>
      </c>
    </row>
    <row r="60" spans="1:14" x14ac:dyDescent="0.4">
      <c r="A60" s="14" t="s">
        <v>179</v>
      </c>
      <c r="B60">
        <v>2</v>
      </c>
      <c r="C60">
        <v>4</v>
      </c>
      <c r="L60" s="18" t="str">
        <f>BS1</f>
        <v>2,4</v>
      </c>
      <c r="N60">
        <v>1</v>
      </c>
    </row>
    <row r="61" spans="1:14" x14ac:dyDescent="0.4">
      <c r="A61" s="14" t="s">
        <v>1700</v>
      </c>
      <c r="B61">
        <v>5</v>
      </c>
      <c r="L61" s="18">
        <f>BT1</f>
        <v>5</v>
      </c>
      <c r="N61">
        <v>1</v>
      </c>
    </row>
    <row r="62" spans="1:14" x14ac:dyDescent="0.4">
      <c r="A62" s="14" t="s">
        <v>181</v>
      </c>
      <c r="B62">
        <v>2</v>
      </c>
      <c r="L62" s="18">
        <f>BU1</f>
        <v>2</v>
      </c>
      <c r="N62">
        <v>1</v>
      </c>
    </row>
    <row r="63" spans="1:14" x14ac:dyDescent="0.4">
      <c r="A63" s="14" t="s">
        <v>182</v>
      </c>
      <c r="B63">
        <v>1</v>
      </c>
      <c r="C63">
        <v>3</v>
      </c>
      <c r="L63" s="18" t="str">
        <f>BV1</f>
        <v>1,3</v>
      </c>
      <c r="N63" t="s">
        <v>2140</v>
      </c>
    </row>
    <row r="64" spans="1:14" x14ac:dyDescent="0.4">
      <c r="A64" s="14" t="s">
        <v>183</v>
      </c>
      <c r="B64">
        <v>2</v>
      </c>
      <c r="C64">
        <v>4</v>
      </c>
      <c r="L64" s="18" t="str">
        <f>BW1</f>
        <v>2,4</v>
      </c>
      <c r="N64">
        <v>5</v>
      </c>
    </row>
    <row r="65" spans="1:14" x14ac:dyDescent="0.4">
      <c r="A65" s="14" t="s">
        <v>184</v>
      </c>
      <c r="B65">
        <v>2</v>
      </c>
      <c r="L65" s="18">
        <f>BX1</f>
        <v>2</v>
      </c>
      <c r="N65">
        <v>2</v>
      </c>
    </row>
    <row r="66" spans="1:14" x14ac:dyDescent="0.4">
      <c r="A66" s="14" t="s">
        <v>185</v>
      </c>
      <c r="B66">
        <v>1</v>
      </c>
      <c r="C66">
        <v>3</v>
      </c>
      <c r="L66" s="18" t="str">
        <f>BY1</f>
        <v>1,3</v>
      </c>
      <c r="N66" t="s">
        <v>2139</v>
      </c>
    </row>
    <row r="67" spans="1:14" x14ac:dyDescent="0.4">
      <c r="A67" s="14" t="s">
        <v>186</v>
      </c>
      <c r="B67">
        <v>1</v>
      </c>
      <c r="L67" s="18">
        <f>BZ1</f>
        <v>1</v>
      </c>
      <c r="N67" t="s">
        <v>2140</v>
      </c>
    </row>
    <row r="68" spans="1:14" x14ac:dyDescent="0.4">
      <c r="A68" s="14" t="s">
        <v>187</v>
      </c>
      <c r="B68">
        <v>0</v>
      </c>
      <c r="L68" s="18">
        <f>CA1</f>
        <v>0</v>
      </c>
      <c r="N68">
        <v>2</v>
      </c>
    </row>
    <row r="69" spans="1:14" x14ac:dyDescent="0.4">
      <c r="A69" s="14" t="s">
        <v>188</v>
      </c>
      <c r="B69">
        <v>1</v>
      </c>
      <c r="L69" s="18">
        <f>CB1</f>
        <v>1</v>
      </c>
      <c r="N69" t="s">
        <v>2139</v>
      </c>
    </row>
    <row r="70" spans="1:14" x14ac:dyDescent="0.4">
      <c r="A70" s="14" t="s">
        <v>189</v>
      </c>
      <c r="B70">
        <v>2</v>
      </c>
      <c r="L70" s="18">
        <f>CC1</f>
        <v>2</v>
      </c>
      <c r="N70">
        <v>1</v>
      </c>
    </row>
    <row r="71" spans="1:14" x14ac:dyDescent="0.4">
      <c r="A71" s="14" t="s">
        <v>190</v>
      </c>
      <c r="B71">
        <v>3</v>
      </c>
      <c r="L71" s="18">
        <f>CD1</f>
        <v>3</v>
      </c>
      <c r="N71">
        <v>0</v>
      </c>
    </row>
    <row r="72" spans="1:14" x14ac:dyDescent="0.4">
      <c r="A72" s="14" t="s">
        <v>191</v>
      </c>
      <c r="B72">
        <v>1</v>
      </c>
      <c r="L72" s="18">
        <f>CE1</f>
        <v>1</v>
      </c>
      <c r="N72">
        <v>1</v>
      </c>
    </row>
    <row r="73" spans="1:14" x14ac:dyDescent="0.4">
      <c r="A73" s="14" t="s">
        <v>192</v>
      </c>
      <c r="B73">
        <v>5</v>
      </c>
      <c r="L73" s="18">
        <f>CF1</f>
        <v>5</v>
      </c>
      <c r="N73">
        <v>2</v>
      </c>
    </row>
    <row r="74" spans="1:14" x14ac:dyDescent="0.4">
      <c r="A74" s="14" t="s">
        <v>193</v>
      </c>
      <c r="B74">
        <v>1</v>
      </c>
      <c r="C74">
        <v>3</v>
      </c>
      <c r="D74">
        <v>4</v>
      </c>
      <c r="L74" s="18" t="str">
        <f>CG1</f>
        <v>1,3,4</v>
      </c>
      <c r="N74">
        <v>3</v>
      </c>
    </row>
    <row r="75" spans="1:14" x14ac:dyDescent="0.4">
      <c r="A75" s="14" t="s">
        <v>194</v>
      </c>
      <c r="B75">
        <v>0</v>
      </c>
      <c r="L75" s="18">
        <f>CH1</f>
        <v>0</v>
      </c>
      <c r="N75">
        <v>1</v>
      </c>
    </row>
    <row r="76" spans="1:14" x14ac:dyDescent="0.4">
      <c r="A76" s="14" t="s">
        <v>195</v>
      </c>
      <c r="B76">
        <v>2</v>
      </c>
      <c r="C76">
        <v>5</v>
      </c>
      <c r="L76" s="18" t="str">
        <f>CI1</f>
        <v>2,5</v>
      </c>
      <c r="N76">
        <v>5</v>
      </c>
    </row>
    <row r="77" spans="1:14" x14ac:dyDescent="0.4">
      <c r="A77" s="14" t="s">
        <v>196</v>
      </c>
      <c r="B77">
        <v>0</v>
      </c>
      <c r="L77" s="18">
        <f>CJ1</f>
        <v>0</v>
      </c>
      <c r="N77" t="s">
        <v>2145</v>
      </c>
    </row>
    <row r="78" spans="1:14" x14ac:dyDescent="0.4">
      <c r="A78" s="14" t="s">
        <v>197</v>
      </c>
      <c r="B78">
        <v>2</v>
      </c>
      <c r="L78" s="18">
        <f>CK1</f>
        <v>2</v>
      </c>
      <c r="N78">
        <v>0</v>
      </c>
    </row>
    <row r="79" spans="1:14" x14ac:dyDescent="0.4">
      <c r="A79" s="14" t="s">
        <v>198</v>
      </c>
      <c r="B79">
        <v>2</v>
      </c>
      <c r="L79" s="18">
        <f>CL1</f>
        <v>2</v>
      </c>
      <c r="N79" t="s">
        <v>2146</v>
      </c>
    </row>
    <row r="80" spans="1:14" x14ac:dyDescent="0.4">
      <c r="A80" s="14" t="s">
        <v>199</v>
      </c>
      <c r="B80">
        <v>0</v>
      </c>
      <c r="L80" s="18">
        <f>CM1</f>
        <v>0</v>
      </c>
      <c r="N80">
        <v>0</v>
      </c>
    </row>
    <row r="81" spans="1:14" x14ac:dyDescent="0.4">
      <c r="A81" s="14" t="s">
        <v>2091</v>
      </c>
      <c r="B81">
        <v>1</v>
      </c>
      <c r="L81" s="18">
        <f>CN1</f>
        <v>1</v>
      </c>
      <c r="N81">
        <v>2</v>
      </c>
    </row>
    <row r="82" spans="1:14" x14ac:dyDescent="0.4">
      <c r="A82" s="14" t="s">
        <v>200</v>
      </c>
      <c r="B82">
        <v>4</v>
      </c>
      <c r="L82" s="18">
        <f>CO1</f>
        <v>4</v>
      </c>
      <c r="N82">
        <v>2</v>
      </c>
    </row>
    <row r="83" spans="1:14" x14ac:dyDescent="0.4">
      <c r="A83" s="14" t="s">
        <v>201</v>
      </c>
      <c r="B83">
        <v>1</v>
      </c>
      <c r="L83" s="18">
        <f>CP1</f>
        <v>1</v>
      </c>
      <c r="N83">
        <v>0</v>
      </c>
    </row>
    <row r="84" spans="1:14" x14ac:dyDescent="0.4">
      <c r="A84" s="14" t="s">
        <v>202</v>
      </c>
      <c r="B84">
        <v>1</v>
      </c>
      <c r="C84">
        <v>2</v>
      </c>
      <c r="D84">
        <v>3</v>
      </c>
      <c r="E84">
        <v>4</v>
      </c>
      <c r="L84" s="18" t="str">
        <f>CQ1</f>
        <v>1,2,3,4</v>
      </c>
      <c r="N84">
        <v>1</v>
      </c>
    </row>
    <row r="85" spans="1:14" x14ac:dyDescent="0.4">
      <c r="A85" s="14" t="s">
        <v>203</v>
      </c>
      <c r="B85">
        <v>2</v>
      </c>
      <c r="L85" s="18">
        <f>CR1</f>
        <v>2</v>
      </c>
      <c r="N85">
        <v>4</v>
      </c>
    </row>
    <row r="86" spans="1:14" x14ac:dyDescent="0.4">
      <c r="A86" s="14" t="s">
        <v>204</v>
      </c>
      <c r="B86">
        <v>1</v>
      </c>
      <c r="L86" s="18">
        <f>CS1</f>
        <v>1</v>
      </c>
      <c r="N86">
        <v>1</v>
      </c>
    </row>
    <row r="87" spans="1:14" x14ac:dyDescent="0.4">
      <c r="A87" s="14" t="s">
        <v>205</v>
      </c>
      <c r="B87">
        <v>1</v>
      </c>
      <c r="C87">
        <v>2</v>
      </c>
      <c r="L87" s="18" t="str">
        <f>CT1</f>
        <v>1,2</v>
      </c>
      <c r="N87" t="s">
        <v>2143</v>
      </c>
    </row>
    <row r="88" spans="1:14" x14ac:dyDescent="0.4">
      <c r="A88" s="14" t="s">
        <v>206</v>
      </c>
      <c r="B88">
        <v>5</v>
      </c>
      <c r="L88" s="18">
        <f>CU1</f>
        <v>5</v>
      </c>
      <c r="N88">
        <v>2</v>
      </c>
    </row>
    <row r="89" spans="1:14" x14ac:dyDescent="0.4">
      <c r="A89" s="14" t="s">
        <v>207</v>
      </c>
      <c r="B89">
        <v>1</v>
      </c>
      <c r="C89">
        <v>2</v>
      </c>
      <c r="D89">
        <v>3</v>
      </c>
      <c r="E89">
        <v>4</v>
      </c>
      <c r="L89" s="18" t="str">
        <f>CV1</f>
        <v>1,2,3,4</v>
      </c>
      <c r="N89">
        <v>1</v>
      </c>
    </row>
    <row r="90" spans="1:14" x14ac:dyDescent="0.4">
      <c r="A90" s="14" t="s">
        <v>208</v>
      </c>
      <c r="B90">
        <v>1</v>
      </c>
      <c r="C90">
        <v>2</v>
      </c>
      <c r="D90">
        <v>3</v>
      </c>
      <c r="L90" s="18" t="str">
        <f>CW1</f>
        <v>1,2,3</v>
      </c>
      <c r="N90" t="s">
        <v>2147</v>
      </c>
    </row>
    <row r="91" spans="1:14" x14ac:dyDescent="0.4">
      <c r="A91" s="14" t="s">
        <v>209</v>
      </c>
      <c r="B91">
        <v>1</v>
      </c>
      <c r="L91" s="18">
        <f>CX1</f>
        <v>1</v>
      </c>
      <c r="N91">
        <v>5</v>
      </c>
    </row>
    <row r="92" spans="1:14" x14ac:dyDescent="0.4">
      <c r="A92" s="14" t="s">
        <v>210</v>
      </c>
      <c r="B92">
        <v>0</v>
      </c>
      <c r="L92" s="18">
        <f>CY1</f>
        <v>0</v>
      </c>
      <c r="N92" t="s">
        <v>2143</v>
      </c>
    </row>
    <row r="93" spans="1:14" x14ac:dyDescent="0.4">
      <c r="A93" s="14" t="s">
        <v>211</v>
      </c>
      <c r="B93">
        <v>4</v>
      </c>
      <c r="L93" s="18">
        <f>CZ1</f>
        <v>4</v>
      </c>
      <c r="N93" t="s">
        <v>2141</v>
      </c>
    </row>
    <row r="94" spans="1:14" x14ac:dyDescent="0.4">
      <c r="A94" s="14" t="s">
        <v>212</v>
      </c>
      <c r="B94">
        <v>5</v>
      </c>
      <c r="L94" s="18">
        <f>DA1</f>
        <v>5</v>
      </c>
      <c r="N94">
        <v>1</v>
      </c>
    </row>
    <row r="95" spans="1:14" x14ac:dyDescent="0.4">
      <c r="A95" s="14" t="s">
        <v>213</v>
      </c>
      <c r="B95">
        <v>2</v>
      </c>
      <c r="L95" s="18">
        <f>DB1</f>
        <v>2</v>
      </c>
      <c r="N95">
        <v>0</v>
      </c>
    </row>
    <row r="96" spans="1:14" x14ac:dyDescent="0.4">
      <c r="A96" s="14" t="s">
        <v>214</v>
      </c>
      <c r="B96">
        <v>1</v>
      </c>
      <c r="C96">
        <v>3</v>
      </c>
      <c r="D96">
        <v>4</v>
      </c>
      <c r="L96" s="18" t="str">
        <f>DC1</f>
        <v>1,3,4</v>
      </c>
      <c r="N96">
        <v>4</v>
      </c>
    </row>
    <row r="97" spans="1:14" x14ac:dyDescent="0.4">
      <c r="A97" s="14" t="s">
        <v>215</v>
      </c>
      <c r="B97">
        <v>1</v>
      </c>
      <c r="C97">
        <v>2</v>
      </c>
      <c r="L97" s="18" t="str">
        <f>DD1</f>
        <v>1,2</v>
      </c>
      <c r="N97">
        <v>5</v>
      </c>
    </row>
    <row r="98" spans="1:14" x14ac:dyDescent="0.4">
      <c r="A98" s="14" t="s">
        <v>216</v>
      </c>
      <c r="B98">
        <v>2</v>
      </c>
      <c r="C98">
        <v>3</v>
      </c>
      <c r="L98" s="18" t="str">
        <f>DE1</f>
        <v>2,3</v>
      </c>
      <c r="N98">
        <v>2</v>
      </c>
    </row>
    <row r="99" spans="1:14" x14ac:dyDescent="0.4">
      <c r="A99" s="14" t="s">
        <v>217</v>
      </c>
      <c r="B99">
        <v>1</v>
      </c>
      <c r="C99">
        <v>4</v>
      </c>
      <c r="L99" s="18" t="str">
        <f>DF1</f>
        <v>1,4</v>
      </c>
      <c r="N99" t="s">
        <v>2145</v>
      </c>
    </row>
    <row r="100" spans="1:14" x14ac:dyDescent="0.4">
      <c r="A100" s="14" t="s">
        <v>218</v>
      </c>
      <c r="B100">
        <v>1</v>
      </c>
      <c r="L100" s="18">
        <f>DG1</f>
        <v>1</v>
      </c>
      <c r="N100" t="s">
        <v>2147</v>
      </c>
    </row>
    <row r="101" spans="1:14" x14ac:dyDescent="0.4">
      <c r="L101" s="17"/>
      <c r="N101" t="s">
        <v>2148</v>
      </c>
    </row>
    <row r="102" spans="1:14" x14ac:dyDescent="0.4">
      <c r="L102" s="17"/>
      <c r="N102" t="s">
        <v>2142</v>
      </c>
    </row>
    <row r="103" spans="1:14" x14ac:dyDescent="0.4">
      <c r="L103" s="17"/>
      <c r="N103">
        <v>1</v>
      </c>
    </row>
    <row r="104" spans="1:14" x14ac:dyDescent="0.4">
      <c r="L104" s="17"/>
    </row>
    <row r="105" spans="1:14" x14ac:dyDescent="0.4">
      <c r="L105" s="17"/>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0"/>
  <sheetViews>
    <sheetView topLeftCell="A55" workbookViewId="0">
      <selection activeCell="F70" sqref="F70"/>
    </sheetView>
  </sheetViews>
  <sheetFormatPr defaultRowHeight="18.75" x14ac:dyDescent="0.4"/>
  <cols>
    <col min="1" max="1" width="18.375" customWidth="1"/>
  </cols>
  <sheetData>
    <row r="1" spans="1:11" x14ac:dyDescent="0.4">
      <c r="A1" s="14" t="s">
        <v>121</v>
      </c>
      <c r="B1">
        <v>13</v>
      </c>
    </row>
    <row r="2" spans="1:11" x14ac:dyDescent="0.4">
      <c r="A2" s="14" t="s">
        <v>122</v>
      </c>
      <c r="B2">
        <v>13</v>
      </c>
      <c r="J2">
        <v>0</v>
      </c>
      <c r="K2">
        <f>COUNTIF($B$1:$H$100,"0")</f>
        <v>3</v>
      </c>
    </row>
    <row r="3" spans="1:11" x14ac:dyDescent="0.4">
      <c r="A3" s="14" t="s">
        <v>123</v>
      </c>
      <c r="B3">
        <v>19</v>
      </c>
      <c r="J3">
        <v>1</v>
      </c>
      <c r="K3">
        <f>COUNTIF($B$1:$H$100,"1")</f>
        <v>8</v>
      </c>
    </row>
    <row r="4" spans="1:11" x14ac:dyDescent="0.4">
      <c r="A4" s="14" t="s">
        <v>124</v>
      </c>
      <c r="B4">
        <v>20</v>
      </c>
      <c r="J4">
        <v>2</v>
      </c>
      <c r="K4">
        <f>COUNTIF($B$1:$H$100,"2")</f>
        <v>7</v>
      </c>
    </row>
    <row r="5" spans="1:11" x14ac:dyDescent="0.4">
      <c r="A5" s="14" t="s">
        <v>125</v>
      </c>
      <c r="B5">
        <v>9</v>
      </c>
      <c r="C5">
        <v>11</v>
      </c>
      <c r="D5">
        <v>15</v>
      </c>
      <c r="E5">
        <v>16</v>
      </c>
      <c r="J5">
        <v>3</v>
      </c>
      <c r="K5">
        <f>COUNTIF($B$1:$H$100,"3")</f>
        <v>17</v>
      </c>
    </row>
    <row r="6" spans="1:11" x14ac:dyDescent="0.4">
      <c r="A6" s="14" t="s">
        <v>126</v>
      </c>
      <c r="B6">
        <v>10</v>
      </c>
      <c r="C6">
        <v>15</v>
      </c>
      <c r="D6">
        <v>16</v>
      </c>
      <c r="E6">
        <v>18</v>
      </c>
      <c r="F6">
        <v>19</v>
      </c>
      <c r="J6">
        <v>4</v>
      </c>
      <c r="K6">
        <f>COUNTIF($B$1:$H$100,"4")</f>
        <v>3</v>
      </c>
    </row>
    <row r="7" spans="1:11" x14ac:dyDescent="0.4">
      <c r="A7" s="14" t="s">
        <v>127</v>
      </c>
      <c r="B7">
        <v>6</v>
      </c>
      <c r="J7">
        <v>5</v>
      </c>
      <c r="K7">
        <f>COUNTIF($B$1:$H$100,"5")</f>
        <v>4</v>
      </c>
    </row>
    <row r="8" spans="1:11" x14ac:dyDescent="0.4">
      <c r="A8" s="14" t="s">
        <v>128</v>
      </c>
      <c r="B8">
        <v>10</v>
      </c>
      <c r="C8">
        <v>13</v>
      </c>
      <c r="D8">
        <v>15</v>
      </c>
      <c r="J8">
        <v>6</v>
      </c>
      <c r="K8">
        <f>COUNTIF($B$1:$H$100,"6")</f>
        <v>17</v>
      </c>
    </row>
    <row r="9" spans="1:11" x14ac:dyDescent="0.4">
      <c r="A9" s="14" t="s">
        <v>129</v>
      </c>
      <c r="B9">
        <v>2</v>
      </c>
      <c r="C9">
        <v>3</v>
      </c>
      <c r="D9">
        <v>13</v>
      </c>
      <c r="E9">
        <v>15</v>
      </c>
      <c r="J9">
        <v>7</v>
      </c>
      <c r="K9">
        <f>COUNTIF($B$1:$H$100,"7")</f>
        <v>7</v>
      </c>
    </row>
    <row r="10" spans="1:11" x14ac:dyDescent="0.4">
      <c r="A10" s="14" t="s">
        <v>130</v>
      </c>
      <c r="B10">
        <v>13</v>
      </c>
      <c r="J10">
        <v>8</v>
      </c>
      <c r="K10">
        <f>COUNTIF($B$1:$H$100,"8")</f>
        <v>9</v>
      </c>
    </row>
    <row r="11" spans="1:11" x14ac:dyDescent="0.4">
      <c r="A11" s="14" t="s">
        <v>131</v>
      </c>
      <c r="B11">
        <v>1</v>
      </c>
      <c r="C11">
        <v>19</v>
      </c>
      <c r="J11">
        <v>9</v>
      </c>
      <c r="K11">
        <f>COUNTIF($B$1:$H$100,"9")</f>
        <v>13</v>
      </c>
    </row>
    <row r="12" spans="1:11" x14ac:dyDescent="0.4">
      <c r="A12" s="14" t="s">
        <v>132</v>
      </c>
      <c r="B12">
        <v>5</v>
      </c>
      <c r="C12">
        <v>8</v>
      </c>
      <c r="D12">
        <v>9</v>
      </c>
      <c r="E12">
        <v>10</v>
      </c>
      <c r="F12">
        <v>13</v>
      </c>
      <c r="J12">
        <v>10</v>
      </c>
      <c r="K12">
        <f>COUNTIF($B$1:$H$100,"10")</f>
        <v>6</v>
      </c>
    </row>
    <row r="13" spans="1:11" x14ac:dyDescent="0.4">
      <c r="A13" s="14" t="s">
        <v>133</v>
      </c>
      <c r="B13">
        <v>20</v>
      </c>
      <c r="J13">
        <v>11</v>
      </c>
      <c r="K13">
        <f>COUNTIF($B$1:$H$100,"11")</f>
        <v>8</v>
      </c>
    </row>
    <row r="14" spans="1:11" x14ac:dyDescent="0.4">
      <c r="A14" s="14" t="s">
        <v>134</v>
      </c>
      <c r="B14">
        <v>3</v>
      </c>
      <c r="C14">
        <v>11</v>
      </c>
      <c r="D14">
        <v>13</v>
      </c>
      <c r="E14">
        <v>14</v>
      </c>
      <c r="J14">
        <v>12</v>
      </c>
      <c r="K14">
        <f>COUNTIF($B$1:$H$100,"12")</f>
        <v>0</v>
      </c>
    </row>
    <row r="15" spans="1:11" x14ac:dyDescent="0.4">
      <c r="A15" s="14" t="s">
        <v>135</v>
      </c>
      <c r="B15">
        <v>3</v>
      </c>
      <c r="C15">
        <v>4</v>
      </c>
      <c r="D15">
        <v>6</v>
      </c>
      <c r="E15">
        <v>8</v>
      </c>
      <c r="F15">
        <v>9</v>
      </c>
      <c r="G15">
        <v>11</v>
      </c>
      <c r="H15">
        <v>13</v>
      </c>
      <c r="J15">
        <v>13</v>
      </c>
      <c r="K15">
        <f>COUNTIF($B$1:$H$100,"13")</f>
        <v>37</v>
      </c>
    </row>
    <row r="16" spans="1:11" x14ac:dyDescent="0.4">
      <c r="A16" s="14" t="s">
        <v>136</v>
      </c>
      <c r="B16">
        <v>1</v>
      </c>
      <c r="J16">
        <v>14</v>
      </c>
      <c r="K16">
        <f>COUNTIF($B$1:$H$100,"14")</f>
        <v>11</v>
      </c>
    </row>
    <row r="17" spans="1:11" x14ac:dyDescent="0.4">
      <c r="A17" s="14" t="s">
        <v>137</v>
      </c>
      <c r="B17">
        <v>13</v>
      </c>
      <c r="C17">
        <v>14</v>
      </c>
      <c r="J17">
        <v>15</v>
      </c>
      <c r="K17">
        <f>COUNTIF($B$1:$H$100,"15")</f>
        <v>13</v>
      </c>
    </row>
    <row r="18" spans="1:11" x14ac:dyDescent="0.4">
      <c r="A18" s="14" t="s">
        <v>138</v>
      </c>
      <c r="B18">
        <v>3</v>
      </c>
      <c r="C18">
        <v>5</v>
      </c>
      <c r="J18">
        <v>16</v>
      </c>
      <c r="K18">
        <f>COUNTIF($B$1:$H$100,"16")</f>
        <v>7</v>
      </c>
    </row>
    <row r="19" spans="1:11" x14ac:dyDescent="0.4">
      <c r="A19" s="14" t="s">
        <v>139</v>
      </c>
      <c r="B19">
        <v>13</v>
      </c>
      <c r="J19">
        <v>17</v>
      </c>
      <c r="K19">
        <f>COUNTIF($B$1:$H$100,"17")</f>
        <v>1</v>
      </c>
    </row>
    <row r="20" spans="1:11" x14ac:dyDescent="0.4">
      <c r="A20" s="14" t="s">
        <v>140</v>
      </c>
      <c r="B20">
        <v>13</v>
      </c>
      <c r="J20">
        <v>18</v>
      </c>
      <c r="K20">
        <f>COUNTIF($B$1:$H$100,"18")</f>
        <v>2</v>
      </c>
    </row>
    <row r="21" spans="1:11" x14ac:dyDescent="0.4">
      <c r="A21" s="14" t="s">
        <v>1100</v>
      </c>
      <c r="B21">
        <v>20</v>
      </c>
      <c r="J21">
        <v>19</v>
      </c>
      <c r="K21">
        <f>COUNTIF($B$1:$H$100,"19")</f>
        <v>6</v>
      </c>
    </row>
    <row r="22" spans="1:11" x14ac:dyDescent="0.4">
      <c r="A22" s="14" t="s">
        <v>142</v>
      </c>
      <c r="B22">
        <v>7</v>
      </c>
      <c r="C22">
        <v>8</v>
      </c>
      <c r="J22">
        <v>20</v>
      </c>
      <c r="K22">
        <f>COUNTIF($B$1:$H$100,"20")</f>
        <v>16</v>
      </c>
    </row>
    <row r="23" spans="1:11" x14ac:dyDescent="0.4">
      <c r="A23" s="14" t="s">
        <v>143</v>
      </c>
      <c r="B23">
        <v>5</v>
      </c>
    </row>
    <row r="24" spans="1:11" x14ac:dyDescent="0.4">
      <c r="A24" s="14" t="s">
        <v>144</v>
      </c>
      <c r="B24">
        <v>1</v>
      </c>
      <c r="C24">
        <v>6</v>
      </c>
      <c r="D24">
        <v>7</v>
      </c>
      <c r="E24">
        <v>10</v>
      </c>
      <c r="F24">
        <v>13</v>
      </c>
    </row>
    <row r="25" spans="1:11" x14ac:dyDescent="0.4">
      <c r="A25" s="14" t="s">
        <v>145</v>
      </c>
      <c r="B25">
        <v>0</v>
      </c>
    </row>
    <row r="26" spans="1:11" x14ac:dyDescent="0.4">
      <c r="A26" s="14" t="s">
        <v>146</v>
      </c>
      <c r="B26">
        <v>9</v>
      </c>
      <c r="C26">
        <v>13</v>
      </c>
      <c r="D26">
        <v>15</v>
      </c>
    </row>
    <row r="27" spans="1:11" x14ac:dyDescent="0.4">
      <c r="A27" s="14" t="s">
        <v>147</v>
      </c>
      <c r="B27">
        <v>6</v>
      </c>
    </row>
    <row r="28" spans="1:11" x14ac:dyDescent="0.4">
      <c r="A28" s="14" t="s">
        <v>148</v>
      </c>
      <c r="B28">
        <v>13</v>
      </c>
    </row>
    <row r="29" spans="1:11" x14ac:dyDescent="0.4">
      <c r="A29" s="14" t="s">
        <v>149</v>
      </c>
      <c r="B29">
        <v>20</v>
      </c>
    </row>
    <row r="30" spans="1:11" x14ac:dyDescent="0.4">
      <c r="A30" s="14" t="s">
        <v>150</v>
      </c>
      <c r="B30">
        <v>6</v>
      </c>
    </row>
    <row r="31" spans="1:11" x14ac:dyDescent="0.4">
      <c r="A31" s="14" t="s">
        <v>151</v>
      </c>
      <c r="B31">
        <v>0</v>
      </c>
    </row>
    <row r="32" spans="1:11" x14ac:dyDescent="0.4">
      <c r="A32" s="14" t="s">
        <v>152</v>
      </c>
      <c r="B32">
        <v>20</v>
      </c>
    </row>
    <row r="33" spans="1:4" x14ac:dyDescent="0.4">
      <c r="A33" s="14" t="s">
        <v>153</v>
      </c>
      <c r="B33">
        <v>11</v>
      </c>
    </row>
    <row r="34" spans="1:4" x14ac:dyDescent="0.4">
      <c r="A34" s="14" t="s">
        <v>154</v>
      </c>
      <c r="B34">
        <v>2</v>
      </c>
      <c r="C34">
        <v>8</v>
      </c>
      <c r="D34">
        <v>13</v>
      </c>
    </row>
    <row r="35" spans="1:4" x14ac:dyDescent="0.4">
      <c r="A35" s="14" t="s">
        <v>155</v>
      </c>
      <c r="B35">
        <v>6</v>
      </c>
      <c r="C35">
        <v>11</v>
      </c>
    </row>
    <row r="36" spans="1:4" x14ac:dyDescent="0.4">
      <c r="A36" s="14" t="s">
        <v>156</v>
      </c>
      <c r="B36">
        <v>2</v>
      </c>
    </row>
    <row r="37" spans="1:4" x14ac:dyDescent="0.4">
      <c r="A37" s="14" t="s">
        <v>157</v>
      </c>
      <c r="B37">
        <v>3</v>
      </c>
      <c r="C37">
        <v>13</v>
      </c>
    </row>
    <row r="38" spans="1:4" x14ac:dyDescent="0.4">
      <c r="A38" s="14" t="s">
        <v>158</v>
      </c>
      <c r="B38">
        <v>20</v>
      </c>
    </row>
    <row r="39" spans="1:4" x14ac:dyDescent="0.4">
      <c r="A39" s="14" t="s">
        <v>159</v>
      </c>
      <c r="B39">
        <v>6</v>
      </c>
    </row>
    <row r="40" spans="1:4" x14ac:dyDescent="0.4">
      <c r="A40" s="14" t="s">
        <v>160</v>
      </c>
      <c r="B40">
        <v>20</v>
      </c>
    </row>
    <row r="41" spans="1:4" x14ac:dyDescent="0.4">
      <c r="A41" s="14" t="s">
        <v>625</v>
      </c>
      <c r="B41">
        <v>7</v>
      </c>
      <c r="C41">
        <v>14</v>
      </c>
      <c r="D41">
        <v>15</v>
      </c>
    </row>
    <row r="42" spans="1:4" x14ac:dyDescent="0.4">
      <c r="A42" s="14" t="s">
        <v>161</v>
      </c>
      <c r="B42">
        <v>20</v>
      </c>
    </row>
    <row r="43" spans="1:4" x14ac:dyDescent="0.4">
      <c r="A43" s="14" t="s">
        <v>162</v>
      </c>
      <c r="B43">
        <v>11</v>
      </c>
    </row>
    <row r="44" spans="1:4" x14ac:dyDescent="0.4">
      <c r="A44" s="14" t="s">
        <v>163</v>
      </c>
      <c r="B44">
        <v>3</v>
      </c>
    </row>
    <row r="45" spans="1:4" x14ac:dyDescent="0.4">
      <c r="A45" s="14" t="s">
        <v>164</v>
      </c>
      <c r="B45">
        <v>6</v>
      </c>
    </row>
    <row r="46" spans="1:4" x14ac:dyDescent="0.4">
      <c r="A46" s="14" t="s">
        <v>165</v>
      </c>
      <c r="B46">
        <v>3</v>
      </c>
    </row>
    <row r="47" spans="1:4" x14ac:dyDescent="0.4">
      <c r="A47" s="14" t="s">
        <v>166</v>
      </c>
      <c r="B47">
        <v>1</v>
      </c>
    </row>
    <row r="48" spans="1:4" x14ac:dyDescent="0.4">
      <c r="A48" s="14" t="s">
        <v>167</v>
      </c>
      <c r="B48">
        <v>13</v>
      </c>
      <c r="C48">
        <v>15</v>
      </c>
      <c r="D48">
        <v>16</v>
      </c>
    </row>
    <row r="49" spans="1:6" x14ac:dyDescent="0.4">
      <c r="A49" s="14" t="s">
        <v>168</v>
      </c>
      <c r="B49">
        <v>7</v>
      </c>
      <c r="C49">
        <v>8</v>
      </c>
      <c r="D49">
        <v>17</v>
      </c>
    </row>
    <row r="50" spans="1:6" x14ac:dyDescent="0.4">
      <c r="A50" s="14" t="s">
        <v>169</v>
      </c>
      <c r="B50">
        <v>6</v>
      </c>
      <c r="C50">
        <v>13</v>
      </c>
    </row>
    <row r="51" spans="1:6" x14ac:dyDescent="0.4">
      <c r="A51" s="14" t="s">
        <v>170</v>
      </c>
      <c r="B51">
        <v>16</v>
      </c>
    </row>
    <row r="52" spans="1:6" x14ac:dyDescent="0.4">
      <c r="A52" s="14" t="s">
        <v>171</v>
      </c>
      <c r="B52">
        <v>14</v>
      </c>
    </row>
    <row r="53" spans="1:6" x14ac:dyDescent="0.4">
      <c r="A53" s="14" t="s">
        <v>172</v>
      </c>
      <c r="B53">
        <v>13</v>
      </c>
    </row>
    <row r="54" spans="1:6" x14ac:dyDescent="0.4">
      <c r="A54" s="14" t="s">
        <v>173</v>
      </c>
      <c r="B54">
        <v>9</v>
      </c>
      <c r="C54">
        <v>13</v>
      </c>
      <c r="D54">
        <v>15</v>
      </c>
      <c r="E54">
        <v>16</v>
      </c>
    </row>
    <row r="55" spans="1:6" x14ac:dyDescent="0.4">
      <c r="A55" s="14" t="s">
        <v>174</v>
      </c>
      <c r="B55">
        <v>20</v>
      </c>
    </row>
    <row r="56" spans="1:6" x14ac:dyDescent="0.4">
      <c r="A56" s="14" t="s">
        <v>175</v>
      </c>
      <c r="B56">
        <v>1</v>
      </c>
      <c r="C56">
        <v>3</v>
      </c>
      <c r="D56">
        <v>4</v>
      </c>
      <c r="E56">
        <v>9</v>
      </c>
      <c r="F56">
        <v>13</v>
      </c>
    </row>
    <row r="57" spans="1:6" x14ac:dyDescent="0.4">
      <c r="A57" s="14" t="s">
        <v>176</v>
      </c>
      <c r="B57">
        <v>13</v>
      </c>
    </row>
    <row r="58" spans="1:6" x14ac:dyDescent="0.4">
      <c r="A58" s="14" t="s">
        <v>177</v>
      </c>
      <c r="B58">
        <v>2</v>
      </c>
      <c r="C58">
        <v>6</v>
      </c>
    </row>
    <row r="59" spans="1:6" x14ac:dyDescent="0.4">
      <c r="A59" s="14" t="s">
        <v>178</v>
      </c>
      <c r="B59">
        <v>2</v>
      </c>
      <c r="C59">
        <v>11</v>
      </c>
      <c r="D59">
        <v>13</v>
      </c>
    </row>
    <row r="60" spans="1:6" x14ac:dyDescent="0.4">
      <c r="A60" s="14" t="s">
        <v>179</v>
      </c>
      <c r="B60">
        <v>2</v>
      </c>
      <c r="C60">
        <v>7</v>
      </c>
      <c r="D60">
        <v>8</v>
      </c>
      <c r="E60">
        <v>13</v>
      </c>
    </row>
    <row r="61" spans="1:6" x14ac:dyDescent="0.4">
      <c r="A61" s="14" t="s">
        <v>1700</v>
      </c>
      <c r="B61">
        <v>2</v>
      </c>
      <c r="C61">
        <v>13</v>
      </c>
    </row>
    <row r="62" spans="1:6" x14ac:dyDescent="0.4">
      <c r="A62" s="14" t="s">
        <v>181</v>
      </c>
      <c r="B62">
        <v>20</v>
      </c>
    </row>
    <row r="63" spans="1:6" x14ac:dyDescent="0.4">
      <c r="A63" s="14" t="s">
        <v>182</v>
      </c>
      <c r="B63">
        <v>13</v>
      </c>
      <c r="C63">
        <v>15</v>
      </c>
    </row>
    <row r="64" spans="1:6" x14ac:dyDescent="0.4">
      <c r="A64" s="14" t="s">
        <v>183</v>
      </c>
      <c r="B64">
        <v>6</v>
      </c>
      <c r="C64">
        <v>14</v>
      </c>
    </row>
    <row r="65" spans="1:6" x14ac:dyDescent="0.4">
      <c r="A65" s="14" t="s">
        <v>184</v>
      </c>
      <c r="B65">
        <v>3</v>
      </c>
      <c r="C65">
        <v>8</v>
      </c>
      <c r="D65">
        <v>9</v>
      </c>
    </row>
    <row r="66" spans="1:6" x14ac:dyDescent="0.4">
      <c r="A66" s="14" t="s">
        <v>185</v>
      </c>
      <c r="B66">
        <v>14</v>
      </c>
    </row>
    <row r="67" spans="1:6" x14ac:dyDescent="0.4">
      <c r="A67" s="14" t="s">
        <v>186</v>
      </c>
      <c r="B67">
        <v>3</v>
      </c>
      <c r="C67">
        <v>8</v>
      </c>
      <c r="D67">
        <v>9</v>
      </c>
      <c r="E67">
        <v>13</v>
      </c>
      <c r="F67">
        <v>15</v>
      </c>
    </row>
    <row r="68" spans="1:6" x14ac:dyDescent="0.4">
      <c r="A68" s="14" t="s">
        <v>187</v>
      </c>
      <c r="B68">
        <v>9</v>
      </c>
    </row>
    <row r="69" spans="1:6" x14ac:dyDescent="0.4">
      <c r="A69" s="14" t="s">
        <v>188</v>
      </c>
      <c r="B69">
        <v>6</v>
      </c>
      <c r="C69">
        <v>9</v>
      </c>
      <c r="D69">
        <v>13</v>
      </c>
      <c r="E69">
        <v>14</v>
      </c>
      <c r="F69">
        <v>16</v>
      </c>
    </row>
    <row r="70" spans="1:6" x14ac:dyDescent="0.4">
      <c r="A70" s="14" t="s">
        <v>189</v>
      </c>
      <c r="B70">
        <v>7</v>
      </c>
    </row>
    <row r="71" spans="1:6" x14ac:dyDescent="0.4">
      <c r="A71" s="14" t="s">
        <v>190</v>
      </c>
      <c r="B71">
        <v>0</v>
      </c>
    </row>
    <row r="72" spans="1:6" x14ac:dyDescent="0.4">
      <c r="A72" s="14" t="s">
        <v>191</v>
      </c>
      <c r="B72">
        <v>19</v>
      </c>
    </row>
    <row r="73" spans="1:6" x14ac:dyDescent="0.4">
      <c r="A73" s="14" t="s">
        <v>192</v>
      </c>
      <c r="B73">
        <v>10</v>
      </c>
      <c r="C73">
        <v>13</v>
      </c>
      <c r="D73">
        <v>15</v>
      </c>
    </row>
    <row r="74" spans="1:6" x14ac:dyDescent="0.4">
      <c r="A74" s="14" t="s">
        <v>193</v>
      </c>
      <c r="B74">
        <v>9</v>
      </c>
      <c r="C74">
        <v>13</v>
      </c>
    </row>
    <row r="75" spans="1:6" x14ac:dyDescent="0.4">
      <c r="A75" s="14" t="s">
        <v>194</v>
      </c>
      <c r="B75">
        <v>13</v>
      </c>
    </row>
    <row r="76" spans="1:6" x14ac:dyDescent="0.4">
      <c r="A76" s="14" t="s">
        <v>195</v>
      </c>
      <c r="B76">
        <v>6</v>
      </c>
    </row>
    <row r="77" spans="1:6" x14ac:dyDescent="0.4">
      <c r="A77" s="14" t="s">
        <v>196</v>
      </c>
      <c r="B77">
        <v>3</v>
      </c>
    </row>
    <row r="78" spans="1:6" x14ac:dyDescent="0.4">
      <c r="A78" s="14" t="s">
        <v>197</v>
      </c>
      <c r="B78">
        <v>13</v>
      </c>
    </row>
    <row r="79" spans="1:6" x14ac:dyDescent="0.4">
      <c r="A79" s="14" t="s">
        <v>198</v>
      </c>
      <c r="B79">
        <v>1</v>
      </c>
      <c r="C79">
        <v>8</v>
      </c>
      <c r="D79">
        <v>10</v>
      </c>
    </row>
    <row r="80" spans="1:6" x14ac:dyDescent="0.4">
      <c r="A80" s="14" t="s">
        <v>199</v>
      </c>
      <c r="B80">
        <v>6</v>
      </c>
      <c r="C80">
        <v>9</v>
      </c>
      <c r="D80">
        <v>15</v>
      </c>
    </row>
    <row r="81" spans="1:6" x14ac:dyDescent="0.4">
      <c r="A81" s="14" t="s">
        <v>2091</v>
      </c>
      <c r="B81">
        <v>3</v>
      </c>
      <c r="C81">
        <v>13</v>
      </c>
    </row>
    <row r="82" spans="1:6" x14ac:dyDescent="0.4">
      <c r="A82" s="14" t="s">
        <v>200</v>
      </c>
      <c r="B82">
        <v>14</v>
      </c>
      <c r="C82">
        <v>19</v>
      </c>
    </row>
    <row r="83" spans="1:6" x14ac:dyDescent="0.4">
      <c r="A83" s="14" t="s">
        <v>201</v>
      </c>
      <c r="B83">
        <v>6</v>
      </c>
      <c r="C83">
        <v>11</v>
      </c>
      <c r="D83">
        <v>16</v>
      </c>
    </row>
    <row r="84" spans="1:6" x14ac:dyDescent="0.4">
      <c r="A84" s="14" t="s">
        <v>202</v>
      </c>
      <c r="B84">
        <v>20</v>
      </c>
    </row>
    <row r="85" spans="1:6" x14ac:dyDescent="0.4">
      <c r="A85" s="14" t="s">
        <v>203</v>
      </c>
      <c r="B85">
        <v>3</v>
      </c>
      <c r="C85">
        <v>7</v>
      </c>
      <c r="D85">
        <v>14</v>
      </c>
      <c r="E85">
        <v>18</v>
      </c>
    </row>
    <row r="86" spans="1:6" x14ac:dyDescent="0.4">
      <c r="A86" s="14" t="s">
        <v>204</v>
      </c>
      <c r="B86">
        <v>13</v>
      </c>
    </row>
    <row r="87" spans="1:6" x14ac:dyDescent="0.4">
      <c r="A87" s="14" t="s">
        <v>205</v>
      </c>
      <c r="B87">
        <v>20</v>
      </c>
    </row>
    <row r="88" spans="1:6" x14ac:dyDescent="0.4">
      <c r="A88" s="14" t="s">
        <v>206</v>
      </c>
      <c r="B88">
        <v>3</v>
      </c>
    </row>
    <row r="89" spans="1:6" x14ac:dyDescent="0.4">
      <c r="A89" s="14" t="s">
        <v>207</v>
      </c>
      <c r="B89">
        <v>20</v>
      </c>
    </row>
    <row r="90" spans="1:6" x14ac:dyDescent="0.4">
      <c r="A90" s="14" t="s">
        <v>208</v>
      </c>
      <c r="B90">
        <v>20</v>
      </c>
    </row>
    <row r="91" spans="1:6" x14ac:dyDescent="0.4">
      <c r="A91" s="14" t="s">
        <v>209</v>
      </c>
      <c r="B91">
        <v>20</v>
      </c>
    </row>
    <row r="92" spans="1:6" x14ac:dyDescent="0.4">
      <c r="A92" s="14" t="s">
        <v>210</v>
      </c>
      <c r="B92">
        <v>13</v>
      </c>
    </row>
    <row r="93" spans="1:6" x14ac:dyDescent="0.4">
      <c r="A93" s="14" t="s">
        <v>211</v>
      </c>
      <c r="B93">
        <v>9</v>
      </c>
      <c r="C93">
        <v>13</v>
      </c>
    </row>
    <row r="94" spans="1:6" x14ac:dyDescent="0.4">
      <c r="A94" s="14" t="s">
        <v>212</v>
      </c>
      <c r="B94">
        <v>20</v>
      </c>
    </row>
    <row r="95" spans="1:6" x14ac:dyDescent="0.4">
      <c r="A95" s="14" t="s">
        <v>213</v>
      </c>
      <c r="B95">
        <v>3</v>
      </c>
    </row>
    <row r="96" spans="1:6" x14ac:dyDescent="0.4">
      <c r="A96" s="14" t="s">
        <v>214</v>
      </c>
      <c r="B96">
        <v>3</v>
      </c>
      <c r="C96">
        <v>5</v>
      </c>
      <c r="D96">
        <v>6</v>
      </c>
      <c r="E96">
        <v>13</v>
      </c>
      <c r="F96">
        <v>14</v>
      </c>
    </row>
    <row r="97" spans="1:4" x14ac:dyDescent="0.4">
      <c r="A97" s="14" t="s">
        <v>215</v>
      </c>
      <c r="B97">
        <v>1</v>
      </c>
      <c r="C97">
        <v>6</v>
      </c>
    </row>
    <row r="98" spans="1:4" x14ac:dyDescent="0.4">
      <c r="A98" s="14" t="s">
        <v>216</v>
      </c>
      <c r="B98">
        <v>14</v>
      </c>
      <c r="C98">
        <v>15</v>
      </c>
    </row>
    <row r="99" spans="1:4" x14ac:dyDescent="0.4">
      <c r="A99" s="14" t="s">
        <v>217</v>
      </c>
      <c r="B99">
        <v>19</v>
      </c>
    </row>
    <row r="100" spans="1:4" x14ac:dyDescent="0.4">
      <c r="A100" s="14" t="s">
        <v>218</v>
      </c>
      <c r="B100">
        <v>1</v>
      </c>
      <c r="C100">
        <v>3</v>
      </c>
      <c r="D100">
        <v>4</v>
      </c>
    </row>
  </sheetData>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workbookViewId="0">
      <selection activeCell="L1" sqref="L1:DG105"/>
    </sheetView>
  </sheetViews>
  <sheetFormatPr defaultRowHeight="18.75" x14ac:dyDescent="0.4"/>
  <cols>
    <col min="1" max="1" width="18.375" customWidth="1"/>
  </cols>
  <sheetData>
    <row r="1" spans="1:111" x14ac:dyDescent="0.4">
      <c r="A1" s="14" t="s">
        <v>121</v>
      </c>
      <c r="B1">
        <v>2</v>
      </c>
      <c r="C1">
        <v>4</v>
      </c>
      <c r="D1">
        <v>5</v>
      </c>
      <c r="L1" s="9" t="s">
        <v>1200</v>
      </c>
      <c r="M1" s="3">
        <v>1</v>
      </c>
      <c r="N1" s="3" t="s">
        <v>1201</v>
      </c>
      <c r="O1" s="3" t="s">
        <v>1201</v>
      </c>
      <c r="P1" s="3">
        <v>4</v>
      </c>
      <c r="Q1" s="3">
        <v>3</v>
      </c>
      <c r="R1" s="3">
        <v>7</v>
      </c>
      <c r="S1" s="3" t="s">
        <v>1202</v>
      </c>
      <c r="T1" s="3">
        <v>7</v>
      </c>
      <c r="U1" s="3" t="s">
        <v>1198</v>
      </c>
      <c r="V1" s="3">
        <v>0</v>
      </c>
      <c r="W1" s="3" t="s">
        <v>1203</v>
      </c>
      <c r="X1" s="3" t="s">
        <v>1204</v>
      </c>
      <c r="Y1" s="3">
        <v>7</v>
      </c>
      <c r="Z1" s="3" t="s">
        <v>1205</v>
      </c>
      <c r="AA1" s="3" t="s">
        <v>1206</v>
      </c>
      <c r="AB1" s="3" t="s">
        <v>1389</v>
      </c>
      <c r="AC1" s="3" t="s">
        <v>1198</v>
      </c>
      <c r="AD1" s="3" t="s">
        <v>1201</v>
      </c>
      <c r="AE1" s="3">
        <v>1</v>
      </c>
      <c r="AF1" s="9" t="s">
        <v>1410</v>
      </c>
      <c r="AG1" s="3">
        <v>2</v>
      </c>
      <c r="AH1" s="3">
        <v>1</v>
      </c>
      <c r="AI1" s="3">
        <v>0</v>
      </c>
      <c r="AJ1" s="3">
        <v>1</v>
      </c>
      <c r="AK1" s="3" t="s">
        <v>1201</v>
      </c>
      <c r="AL1" s="3">
        <v>1</v>
      </c>
      <c r="AM1" s="3" t="s">
        <v>1227</v>
      </c>
      <c r="AN1" s="3" t="s">
        <v>1412</v>
      </c>
      <c r="AO1" s="3">
        <v>0</v>
      </c>
      <c r="AP1" s="3">
        <v>1</v>
      </c>
      <c r="AQ1" s="3" t="s">
        <v>1205</v>
      </c>
      <c r="AR1" s="3">
        <v>1</v>
      </c>
      <c r="AS1" s="3">
        <v>7</v>
      </c>
      <c r="AT1" s="3">
        <v>0</v>
      </c>
      <c r="AU1" s="3">
        <v>1</v>
      </c>
      <c r="AV1" s="3">
        <v>7</v>
      </c>
      <c r="AW1" s="3">
        <v>3</v>
      </c>
      <c r="AX1" s="3">
        <v>4</v>
      </c>
      <c r="AY1" s="3" t="s">
        <v>1205</v>
      </c>
      <c r="AZ1" s="9">
        <v>1</v>
      </c>
      <c r="BA1" s="3" t="s">
        <v>1201</v>
      </c>
      <c r="BB1" s="3">
        <v>4</v>
      </c>
      <c r="BC1" s="3" t="s">
        <v>1201</v>
      </c>
      <c r="BD1" s="3">
        <v>4</v>
      </c>
      <c r="BE1" s="3">
        <v>4</v>
      </c>
      <c r="BF1" s="3" t="s">
        <v>1201</v>
      </c>
      <c r="BG1" s="3">
        <v>1</v>
      </c>
      <c r="BH1" s="3">
        <v>0</v>
      </c>
      <c r="BI1" s="3">
        <v>0</v>
      </c>
      <c r="BJ1" s="3">
        <v>4</v>
      </c>
      <c r="BK1" s="3">
        <v>0</v>
      </c>
      <c r="BL1" s="3" t="s">
        <v>1439</v>
      </c>
      <c r="BM1" s="3">
        <v>0</v>
      </c>
      <c r="BN1" s="3">
        <v>0</v>
      </c>
      <c r="BO1" s="3">
        <v>0</v>
      </c>
      <c r="BP1" s="3">
        <v>4</v>
      </c>
      <c r="BQ1" s="3">
        <v>0</v>
      </c>
      <c r="BR1" s="3" t="s">
        <v>1440</v>
      </c>
      <c r="BS1" s="3" t="s">
        <v>1241</v>
      </c>
      <c r="BT1" s="9">
        <v>7</v>
      </c>
      <c r="BU1" s="3" t="s">
        <v>1201</v>
      </c>
      <c r="BV1" s="3" t="s">
        <v>1227</v>
      </c>
      <c r="BW1" s="3">
        <v>1</v>
      </c>
      <c r="BX1" s="3">
        <v>1</v>
      </c>
      <c r="BY1" s="3">
        <v>0</v>
      </c>
      <c r="BZ1" s="3" t="s">
        <v>1201</v>
      </c>
      <c r="CA1" s="3">
        <v>0</v>
      </c>
      <c r="CB1" s="3" t="s">
        <v>1212</v>
      </c>
      <c r="CC1" s="3">
        <v>0</v>
      </c>
      <c r="CD1" s="3">
        <v>7</v>
      </c>
      <c r="CE1" s="3">
        <v>6</v>
      </c>
      <c r="CF1" s="3">
        <v>7</v>
      </c>
      <c r="CG1" s="3">
        <v>4</v>
      </c>
      <c r="CH1" s="3">
        <v>0</v>
      </c>
      <c r="CI1" s="3" t="s">
        <v>1355</v>
      </c>
      <c r="CJ1" s="3">
        <v>0</v>
      </c>
      <c r="CK1" s="3">
        <v>4</v>
      </c>
      <c r="CL1" s="3">
        <v>2</v>
      </c>
      <c r="CM1" s="3">
        <v>0</v>
      </c>
      <c r="CN1" s="9" t="s">
        <v>1206</v>
      </c>
      <c r="CO1" s="3">
        <v>4</v>
      </c>
      <c r="CP1" s="3" t="s">
        <v>1204</v>
      </c>
      <c r="CQ1" s="3" t="s">
        <v>1227</v>
      </c>
      <c r="CR1" s="3" t="s">
        <v>1206</v>
      </c>
      <c r="CS1" s="3">
        <v>1</v>
      </c>
      <c r="CT1" s="3" t="s">
        <v>1201</v>
      </c>
      <c r="CU1" s="3">
        <v>7</v>
      </c>
      <c r="CV1" s="3" t="s">
        <v>1214</v>
      </c>
      <c r="CW1" s="3" t="s">
        <v>1203</v>
      </c>
      <c r="CX1" s="3" t="s">
        <v>1214</v>
      </c>
      <c r="CY1" s="3">
        <v>1</v>
      </c>
      <c r="CZ1" s="3">
        <v>2</v>
      </c>
      <c r="DA1" s="3">
        <v>2</v>
      </c>
      <c r="DB1" s="3" t="s">
        <v>1227</v>
      </c>
      <c r="DC1" s="3" t="s">
        <v>1206</v>
      </c>
      <c r="DD1" s="3">
        <v>7</v>
      </c>
      <c r="DE1" s="3" t="s">
        <v>1197</v>
      </c>
      <c r="DF1" s="3">
        <v>1</v>
      </c>
      <c r="DG1" s="3" t="s">
        <v>1241</v>
      </c>
    </row>
    <row r="2" spans="1:111" x14ac:dyDescent="0.4">
      <c r="A2" s="14" t="s">
        <v>122</v>
      </c>
      <c r="B2">
        <v>1</v>
      </c>
      <c r="I2">
        <v>0</v>
      </c>
      <c r="J2">
        <f>COUNTIF($B$1:$H$100,"0")</f>
        <v>17</v>
      </c>
      <c r="L2" s="18">
        <f>M1</f>
        <v>1</v>
      </c>
    </row>
    <row r="3" spans="1:111" x14ac:dyDescent="0.4">
      <c r="A3" s="14" t="s">
        <v>123</v>
      </c>
      <c r="B3">
        <v>1</v>
      </c>
      <c r="C3">
        <v>4</v>
      </c>
      <c r="I3">
        <v>1</v>
      </c>
      <c r="J3">
        <f>COUNTIF($B$1:$H$100,"1")</f>
        <v>51</v>
      </c>
      <c r="L3" s="18" t="str">
        <f>N1</f>
        <v>1,4</v>
      </c>
    </row>
    <row r="4" spans="1:111" x14ac:dyDescent="0.4">
      <c r="A4" s="14" t="s">
        <v>124</v>
      </c>
      <c r="B4">
        <v>1</v>
      </c>
      <c r="C4">
        <v>4</v>
      </c>
      <c r="I4">
        <v>2</v>
      </c>
      <c r="J4">
        <f>COUNTIF($B$1:$H$100,"2")</f>
        <v>19</v>
      </c>
      <c r="L4" s="18" t="str">
        <f>O1</f>
        <v>1,4</v>
      </c>
      <c r="N4" s="3" t="s">
        <v>2149</v>
      </c>
    </row>
    <row r="5" spans="1:111" x14ac:dyDescent="0.4">
      <c r="A5" s="14" t="s">
        <v>125</v>
      </c>
      <c r="B5">
        <v>4</v>
      </c>
      <c r="I5">
        <v>3</v>
      </c>
      <c r="J5">
        <f>COUNTIF($B$1:$H$100,"3")</f>
        <v>5</v>
      </c>
      <c r="L5" s="18">
        <f>P1</f>
        <v>4</v>
      </c>
      <c r="N5" s="15">
        <v>1</v>
      </c>
    </row>
    <row r="6" spans="1:111" x14ac:dyDescent="0.4">
      <c r="A6" s="14" t="s">
        <v>126</v>
      </c>
      <c r="B6">
        <v>3</v>
      </c>
      <c r="I6">
        <v>4</v>
      </c>
      <c r="J6">
        <f>COUNTIF($B$1:$H$100,"4")</f>
        <v>38</v>
      </c>
      <c r="L6" s="18">
        <f>Q1</f>
        <v>3</v>
      </c>
      <c r="N6" s="15" t="s">
        <v>2142</v>
      </c>
    </row>
    <row r="7" spans="1:111" x14ac:dyDescent="0.4">
      <c r="A7" s="14" t="s">
        <v>127</v>
      </c>
      <c r="B7">
        <v>7</v>
      </c>
      <c r="I7">
        <v>5</v>
      </c>
      <c r="J7">
        <f>COUNTIF($B$1:$H$100,"5")</f>
        <v>14</v>
      </c>
      <c r="L7" s="18">
        <f>R1</f>
        <v>7</v>
      </c>
      <c r="N7" s="15" t="s">
        <v>2142</v>
      </c>
    </row>
    <row r="8" spans="1:111" x14ac:dyDescent="0.4">
      <c r="A8" s="14" t="s">
        <v>128</v>
      </c>
      <c r="B8">
        <v>1</v>
      </c>
      <c r="C8">
        <v>2</v>
      </c>
      <c r="D8">
        <v>6</v>
      </c>
      <c r="I8">
        <v>6</v>
      </c>
      <c r="J8">
        <f>COUNTIF($B$1:$H$100,"6")</f>
        <v>6</v>
      </c>
      <c r="L8" s="18" t="str">
        <f>S1</f>
        <v>1,2,6</v>
      </c>
      <c r="N8" s="15">
        <v>4</v>
      </c>
    </row>
    <row r="9" spans="1:111" x14ac:dyDescent="0.4">
      <c r="A9" s="14" t="s">
        <v>129</v>
      </c>
      <c r="B9">
        <v>7</v>
      </c>
      <c r="I9">
        <v>7</v>
      </c>
      <c r="J9">
        <f>COUNTIF($B$1:$H$100,"7")</f>
        <v>10</v>
      </c>
      <c r="L9" s="18">
        <f>T1</f>
        <v>7</v>
      </c>
      <c r="N9" s="15">
        <v>3</v>
      </c>
    </row>
    <row r="10" spans="1:111" x14ac:dyDescent="0.4">
      <c r="A10" s="14" t="s">
        <v>130</v>
      </c>
      <c r="B10">
        <v>1</v>
      </c>
      <c r="C10">
        <v>2</v>
      </c>
      <c r="D10">
        <v>3</v>
      </c>
      <c r="L10" s="18" t="str">
        <f>U1</f>
        <v>1,2,3</v>
      </c>
      <c r="N10" s="15">
        <v>7</v>
      </c>
    </row>
    <row r="11" spans="1:111" x14ac:dyDescent="0.4">
      <c r="A11" s="14" t="s">
        <v>131</v>
      </c>
      <c r="B11">
        <v>0</v>
      </c>
      <c r="L11" s="18">
        <f>V1</f>
        <v>0</v>
      </c>
      <c r="N11" s="15" t="s">
        <v>2150</v>
      </c>
    </row>
    <row r="12" spans="1:111" x14ac:dyDescent="0.4">
      <c r="A12" s="14" t="s">
        <v>132</v>
      </c>
      <c r="B12">
        <v>1</v>
      </c>
      <c r="C12">
        <v>6</v>
      </c>
      <c r="L12" s="18" t="str">
        <f>W1</f>
        <v>1,6</v>
      </c>
      <c r="N12" s="15">
        <v>7</v>
      </c>
    </row>
    <row r="13" spans="1:111" x14ac:dyDescent="0.4">
      <c r="A13" s="14" t="s">
        <v>133</v>
      </c>
      <c r="B13">
        <v>1</v>
      </c>
      <c r="C13">
        <v>4</v>
      </c>
      <c r="D13">
        <v>5</v>
      </c>
      <c r="E13">
        <v>6</v>
      </c>
      <c r="L13" s="18" t="str">
        <f>X1</f>
        <v>1,4,5,6</v>
      </c>
      <c r="N13" s="15" t="s">
        <v>2141</v>
      </c>
    </row>
    <row r="14" spans="1:111" x14ac:dyDescent="0.4">
      <c r="A14" s="14" t="s">
        <v>134</v>
      </c>
      <c r="B14">
        <v>7</v>
      </c>
      <c r="L14" s="18">
        <f>Y1</f>
        <v>7</v>
      </c>
      <c r="N14" s="15">
        <v>0</v>
      </c>
    </row>
    <row r="15" spans="1:111" x14ac:dyDescent="0.4">
      <c r="A15" s="14" t="s">
        <v>135</v>
      </c>
      <c r="B15">
        <v>1</v>
      </c>
      <c r="C15">
        <v>2</v>
      </c>
      <c r="D15">
        <v>4</v>
      </c>
      <c r="L15" s="18" t="str">
        <f>Z1</f>
        <v>1,2,4</v>
      </c>
      <c r="N15" s="15" t="s">
        <v>2151</v>
      </c>
    </row>
    <row r="16" spans="1:111" x14ac:dyDescent="0.4">
      <c r="A16" s="14" t="s">
        <v>136</v>
      </c>
      <c r="B16">
        <v>1</v>
      </c>
      <c r="C16">
        <v>2</v>
      </c>
      <c r="L16" s="18" t="str">
        <f>AA1</f>
        <v>1,2</v>
      </c>
      <c r="N16" s="15" t="s">
        <v>2152</v>
      </c>
    </row>
    <row r="17" spans="1:16" x14ac:dyDescent="0.4">
      <c r="A17" s="14" t="s">
        <v>137</v>
      </c>
      <c r="B17">
        <v>3</v>
      </c>
      <c r="C17">
        <v>4</v>
      </c>
      <c r="L17" s="18" t="str">
        <f>AB1</f>
        <v>3,4</v>
      </c>
      <c r="N17" s="15">
        <v>7</v>
      </c>
    </row>
    <row r="18" spans="1:16" x14ac:dyDescent="0.4">
      <c r="A18" s="14" t="s">
        <v>138</v>
      </c>
      <c r="B18">
        <v>1</v>
      </c>
      <c r="C18">
        <v>2</v>
      </c>
      <c r="D18">
        <v>3</v>
      </c>
      <c r="L18" s="18" t="str">
        <f>AC1</f>
        <v>1,2,3</v>
      </c>
      <c r="N18" s="15" t="s">
        <v>2144</v>
      </c>
    </row>
    <row r="19" spans="1:16" x14ac:dyDescent="0.4">
      <c r="A19" s="14" t="s">
        <v>139</v>
      </c>
      <c r="B19">
        <v>1</v>
      </c>
      <c r="C19">
        <v>4</v>
      </c>
      <c r="L19" s="18" t="str">
        <f>AD1</f>
        <v>1,4</v>
      </c>
      <c r="N19" s="15" t="s">
        <v>2147</v>
      </c>
    </row>
    <row r="20" spans="1:16" x14ac:dyDescent="0.4">
      <c r="A20" s="14" t="s">
        <v>140</v>
      </c>
      <c r="B20">
        <v>1</v>
      </c>
      <c r="L20" s="18">
        <f>AE1</f>
        <v>1</v>
      </c>
      <c r="N20" s="15" t="s">
        <v>2132</v>
      </c>
    </row>
    <row r="21" spans="1:16" x14ac:dyDescent="0.4">
      <c r="A21" s="14" t="s">
        <v>1100</v>
      </c>
      <c r="B21">
        <v>1</v>
      </c>
      <c r="C21">
        <v>4</v>
      </c>
      <c r="D21">
        <v>5</v>
      </c>
      <c r="L21" s="18" t="str">
        <f>AF1</f>
        <v>1,4,5</v>
      </c>
      <c r="M21" s="17"/>
      <c r="N21" s="17" t="s">
        <v>2141</v>
      </c>
      <c r="O21" s="17"/>
      <c r="P21" s="17"/>
    </row>
    <row r="22" spans="1:16" x14ac:dyDescent="0.4">
      <c r="A22" s="14" t="s">
        <v>142</v>
      </c>
      <c r="B22">
        <v>2</v>
      </c>
      <c r="L22" s="18">
        <f>AG1</f>
        <v>2</v>
      </c>
      <c r="N22" t="s">
        <v>2142</v>
      </c>
    </row>
    <row r="23" spans="1:16" x14ac:dyDescent="0.4">
      <c r="A23" s="14" t="s">
        <v>143</v>
      </c>
      <c r="B23">
        <v>1</v>
      </c>
      <c r="L23" s="18">
        <f>AH1</f>
        <v>1</v>
      </c>
      <c r="N23">
        <v>1</v>
      </c>
    </row>
    <row r="24" spans="1:16" x14ac:dyDescent="0.4">
      <c r="A24" s="14" t="s">
        <v>144</v>
      </c>
      <c r="B24">
        <v>0</v>
      </c>
      <c r="L24" s="18">
        <f>AI1</f>
        <v>0</v>
      </c>
      <c r="N24" t="s">
        <v>2153</v>
      </c>
    </row>
    <row r="25" spans="1:16" x14ac:dyDescent="0.4">
      <c r="A25" s="14" t="s">
        <v>145</v>
      </c>
      <c r="B25">
        <v>1</v>
      </c>
      <c r="L25" s="18">
        <f>AJ1</f>
        <v>1</v>
      </c>
      <c r="N25">
        <v>2</v>
      </c>
    </row>
    <row r="26" spans="1:16" x14ac:dyDescent="0.4">
      <c r="A26" s="14" t="s">
        <v>146</v>
      </c>
      <c r="B26">
        <v>1</v>
      </c>
      <c r="C26">
        <v>4</v>
      </c>
      <c r="L26" s="18" t="str">
        <f>AK1</f>
        <v>1,4</v>
      </c>
      <c r="N26">
        <v>1</v>
      </c>
    </row>
    <row r="27" spans="1:16" x14ac:dyDescent="0.4">
      <c r="A27" s="14" t="s">
        <v>147</v>
      </c>
      <c r="B27">
        <v>1</v>
      </c>
      <c r="L27" s="18">
        <f>AL1</f>
        <v>1</v>
      </c>
      <c r="N27">
        <v>0</v>
      </c>
    </row>
    <row r="28" spans="1:16" x14ac:dyDescent="0.4">
      <c r="A28" s="14" t="s">
        <v>148</v>
      </c>
      <c r="B28">
        <v>1</v>
      </c>
      <c r="C28">
        <v>4</v>
      </c>
      <c r="D28">
        <v>5</v>
      </c>
      <c r="L28" s="18" t="str">
        <f>AM1</f>
        <v>1,4,5</v>
      </c>
      <c r="N28">
        <v>1</v>
      </c>
    </row>
    <row r="29" spans="1:16" x14ac:dyDescent="0.4">
      <c r="A29" s="14" t="s">
        <v>149</v>
      </c>
      <c r="B29">
        <v>1</v>
      </c>
      <c r="C29">
        <v>4</v>
      </c>
      <c r="L29" s="18" t="str">
        <f>AN1</f>
        <v>1,4</v>
      </c>
      <c r="N29" t="s">
        <v>2142</v>
      </c>
    </row>
    <row r="30" spans="1:16" x14ac:dyDescent="0.4">
      <c r="A30" s="14" t="s">
        <v>150</v>
      </c>
      <c r="B30">
        <v>0</v>
      </c>
      <c r="L30" s="18">
        <f>AO1</f>
        <v>0</v>
      </c>
      <c r="N30">
        <v>1</v>
      </c>
    </row>
    <row r="31" spans="1:16" x14ac:dyDescent="0.4">
      <c r="A31" s="14" t="s">
        <v>151</v>
      </c>
      <c r="B31">
        <v>1</v>
      </c>
      <c r="L31" s="18">
        <f>AP1</f>
        <v>1</v>
      </c>
      <c r="N31" t="s">
        <v>2153</v>
      </c>
    </row>
    <row r="32" spans="1:16" x14ac:dyDescent="0.4">
      <c r="A32" s="14" t="s">
        <v>152</v>
      </c>
      <c r="B32">
        <v>1</v>
      </c>
      <c r="C32">
        <v>2</v>
      </c>
      <c r="D32">
        <v>4</v>
      </c>
      <c r="L32" s="18" t="str">
        <f>AQ1</f>
        <v>1,2,4</v>
      </c>
      <c r="N32" t="s">
        <v>2142</v>
      </c>
    </row>
    <row r="33" spans="1:14" x14ac:dyDescent="0.4">
      <c r="A33" s="14" t="s">
        <v>153</v>
      </c>
      <c r="B33">
        <v>1</v>
      </c>
      <c r="L33" s="18">
        <f>AR1</f>
        <v>1</v>
      </c>
      <c r="N33">
        <v>0</v>
      </c>
    </row>
    <row r="34" spans="1:14" x14ac:dyDescent="0.4">
      <c r="A34" s="14" t="s">
        <v>154</v>
      </c>
      <c r="B34">
        <v>7</v>
      </c>
      <c r="L34" s="18">
        <f>AS1</f>
        <v>7</v>
      </c>
      <c r="N34">
        <v>1</v>
      </c>
    </row>
    <row r="35" spans="1:14" x14ac:dyDescent="0.4">
      <c r="A35" s="14" t="s">
        <v>155</v>
      </c>
      <c r="B35">
        <v>0</v>
      </c>
      <c r="L35" s="18">
        <f>AT1</f>
        <v>0</v>
      </c>
      <c r="N35" t="s">
        <v>2144</v>
      </c>
    </row>
    <row r="36" spans="1:14" x14ac:dyDescent="0.4">
      <c r="A36" s="14" t="s">
        <v>156</v>
      </c>
      <c r="B36">
        <v>1</v>
      </c>
      <c r="L36" s="18">
        <f>AU1</f>
        <v>1</v>
      </c>
      <c r="N36">
        <v>1</v>
      </c>
    </row>
    <row r="37" spans="1:14" x14ac:dyDescent="0.4">
      <c r="A37" s="14" t="s">
        <v>157</v>
      </c>
      <c r="B37">
        <v>7</v>
      </c>
      <c r="L37" s="18">
        <f>AV1</f>
        <v>7</v>
      </c>
      <c r="N37">
        <v>7</v>
      </c>
    </row>
    <row r="38" spans="1:14" x14ac:dyDescent="0.4">
      <c r="A38" s="14" t="s">
        <v>158</v>
      </c>
      <c r="B38">
        <v>3</v>
      </c>
      <c r="L38" s="18">
        <f>AW1</f>
        <v>3</v>
      </c>
      <c r="N38">
        <v>0</v>
      </c>
    </row>
    <row r="39" spans="1:14" x14ac:dyDescent="0.4">
      <c r="A39" s="14" t="s">
        <v>159</v>
      </c>
      <c r="B39">
        <v>4</v>
      </c>
      <c r="L39" s="18">
        <f>AX1</f>
        <v>4</v>
      </c>
      <c r="N39">
        <v>1</v>
      </c>
    </row>
    <row r="40" spans="1:14" x14ac:dyDescent="0.4">
      <c r="A40" s="14" t="s">
        <v>160</v>
      </c>
      <c r="B40">
        <v>1</v>
      </c>
      <c r="C40">
        <v>2</v>
      </c>
      <c r="D40">
        <v>4</v>
      </c>
      <c r="L40" s="18" t="str">
        <f>AY1</f>
        <v>1,2,4</v>
      </c>
      <c r="N40">
        <v>7</v>
      </c>
    </row>
    <row r="41" spans="1:14" x14ac:dyDescent="0.4">
      <c r="A41" s="14" t="s">
        <v>625</v>
      </c>
      <c r="B41">
        <v>1</v>
      </c>
      <c r="L41" s="18">
        <f>AZ1</f>
        <v>1</v>
      </c>
      <c r="N41">
        <v>3</v>
      </c>
    </row>
    <row r="42" spans="1:14" x14ac:dyDescent="0.4">
      <c r="A42" s="14" t="s">
        <v>161</v>
      </c>
      <c r="B42">
        <v>1</v>
      </c>
      <c r="C42">
        <v>4</v>
      </c>
      <c r="L42" s="18" t="str">
        <f>BA1</f>
        <v>1,4</v>
      </c>
      <c r="N42">
        <v>4</v>
      </c>
    </row>
    <row r="43" spans="1:14" x14ac:dyDescent="0.4">
      <c r="A43" s="14" t="s">
        <v>162</v>
      </c>
      <c r="B43">
        <v>4</v>
      </c>
      <c r="L43" s="18">
        <f>BB1</f>
        <v>4</v>
      </c>
      <c r="N43" t="s">
        <v>2144</v>
      </c>
    </row>
    <row r="44" spans="1:14" x14ac:dyDescent="0.4">
      <c r="A44" s="14" t="s">
        <v>163</v>
      </c>
      <c r="B44">
        <v>1</v>
      </c>
      <c r="C44">
        <v>4</v>
      </c>
      <c r="L44" s="18" t="str">
        <f>BC1</f>
        <v>1,4</v>
      </c>
      <c r="N44">
        <v>1</v>
      </c>
    </row>
    <row r="45" spans="1:14" x14ac:dyDescent="0.4">
      <c r="A45" s="14" t="s">
        <v>164</v>
      </c>
      <c r="B45">
        <v>4</v>
      </c>
      <c r="L45" s="18">
        <f>BD1</f>
        <v>4</v>
      </c>
      <c r="N45" t="s">
        <v>2142</v>
      </c>
    </row>
    <row r="46" spans="1:14" x14ac:dyDescent="0.4">
      <c r="A46" s="14" t="s">
        <v>165</v>
      </c>
      <c r="B46">
        <v>4</v>
      </c>
      <c r="L46" s="18">
        <f>BE1</f>
        <v>4</v>
      </c>
      <c r="N46">
        <v>4</v>
      </c>
    </row>
    <row r="47" spans="1:14" x14ac:dyDescent="0.4">
      <c r="A47" s="14" t="s">
        <v>166</v>
      </c>
      <c r="B47">
        <v>1</v>
      </c>
      <c r="C47">
        <v>4</v>
      </c>
      <c r="L47" s="18" t="str">
        <f>BF1</f>
        <v>1,4</v>
      </c>
      <c r="N47" t="s">
        <v>2142</v>
      </c>
    </row>
    <row r="48" spans="1:14" x14ac:dyDescent="0.4">
      <c r="A48" s="14" t="s">
        <v>167</v>
      </c>
      <c r="B48">
        <v>1</v>
      </c>
      <c r="L48" s="18">
        <f>BG1</f>
        <v>1</v>
      </c>
      <c r="N48">
        <v>4</v>
      </c>
    </row>
    <row r="49" spans="1:14" x14ac:dyDescent="0.4">
      <c r="A49" s="14" t="s">
        <v>168</v>
      </c>
      <c r="B49">
        <v>0</v>
      </c>
      <c r="L49" s="18">
        <f>BH1</f>
        <v>0</v>
      </c>
      <c r="N49">
        <v>4</v>
      </c>
    </row>
    <row r="50" spans="1:14" x14ac:dyDescent="0.4">
      <c r="A50" s="14" t="s">
        <v>169</v>
      </c>
      <c r="B50">
        <v>0</v>
      </c>
      <c r="L50" s="18">
        <f>BI1</f>
        <v>0</v>
      </c>
      <c r="N50" t="s">
        <v>2142</v>
      </c>
    </row>
    <row r="51" spans="1:14" x14ac:dyDescent="0.4">
      <c r="A51" s="14" t="s">
        <v>170</v>
      </c>
      <c r="B51">
        <v>4</v>
      </c>
      <c r="L51" s="18">
        <f>BJ1</f>
        <v>4</v>
      </c>
      <c r="N51">
        <v>1</v>
      </c>
    </row>
    <row r="52" spans="1:14" x14ac:dyDescent="0.4">
      <c r="A52" s="14" t="s">
        <v>171</v>
      </c>
      <c r="B52">
        <v>0</v>
      </c>
      <c r="L52" s="18">
        <f>BK1</f>
        <v>0</v>
      </c>
      <c r="N52">
        <v>0</v>
      </c>
    </row>
    <row r="53" spans="1:14" x14ac:dyDescent="0.4">
      <c r="A53" s="14" t="s">
        <v>172</v>
      </c>
      <c r="B53">
        <v>1</v>
      </c>
      <c r="C53">
        <v>2</v>
      </c>
      <c r="D53">
        <v>4</v>
      </c>
      <c r="E53">
        <v>5</v>
      </c>
      <c r="L53" s="18" t="str">
        <f>BL1</f>
        <v>1,2,4,5</v>
      </c>
      <c r="N53">
        <v>0</v>
      </c>
    </row>
    <row r="54" spans="1:14" x14ac:dyDescent="0.4">
      <c r="A54" s="14" t="s">
        <v>173</v>
      </c>
      <c r="B54">
        <v>0</v>
      </c>
      <c r="L54" s="18">
        <f>BM1</f>
        <v>0</v>
      </c>
      <c r="N54">
        <v>4</v>
      </c>
    </row>
    <row r="55" spans="1:14" x14ac:dyDescent="0.4">
      <c r="A55" s="14" t="s">
        <v>174</v>
      </c>
      <c r="B55">
        <v>0</v>
      </c>
      <c r="L55" s="18">
        <f>BN1</f>
        <v>0</v>
      </c>
      <c r="N55">
        <v>0</v>
      </c>
    </row>
    <row r="56" spans="1:14" x14ac:dyDescent="0.4">
      <c r="A56" s="14" t="s">
        <v>175</v>
      </c>
      <c r="B56">
        <v>0</v>
      </c>
      <c r="L56" s="18">
        <f>BO1</f>
        <v>0</v>
      </c>
      <c r="N56" t="s">
        <v>2154</v>
      </c>
    </row>
    <row r="57" spans="1:14" x14ac:dyDescent="0.4">
      <c r="A57" s="14" t="s">
        <v>176</v>
      </c>
      <c r="B57">
        <v>4</v>
      </c>
      <c r="L57" s="18">
        <f>BP1</f>
        <v>4</v>
      </c>
      <c r="N57">
        <v>0</v>
      </c>
    </row>
    <row r="58" spans="1:14" x14ac:dyDescent="0.4">
      <c r="A58" s="14" t="s">
        <v>177</v>
      </c>
      <c r="B58">
        <v>0</v>
      </c>
      <c r="L58" s="18">
        <f>BQ1</f>
        <v>0</v>
      </c>
      <c r="N58">
        <v>0</v>
      </c>
    </row>
    <row r="59" spans="1:14" x14ac:dyDescent="0.4">
      <c r="A59" s="14" t="s">
        <v>178</v>
      </c>
      <c r="B59">
        <v>1</v>
      </c>
      <c r="C59">
        <v>4</v>
      </c>
      <c r="L59" s="18" t="str">
        <f>BR1</f>
        <v>1,4</v>
      </c>
      <c r="N59">
        <v>0</v>
      </c>
    </row>
    <row r="60" spans="1:14" x14ac:dyDescent="0.4">
      <c r="A60" s="14" t="s">
        <v>179</v>
      </c>
      <c r="B60">
        <v>4</v>
      </c>
      <c r="C60">
        <v>5</v>
      </c>
      <c r="L60" s="18" t="str">
        <f>BS1</f>
        <v>4,5</v>
      </c>
      <c r="N60">
        <v>4</v>
      </c>
    </row>
    <row r="61" spans="1:14" x14ac:dyDescent="0.4">
      <c r="A61" s="14" t="s">
        <v>1700</v>
      </c>
      <c r="B61">
        <v>7</v>
      </c>
      <c r="L61" s="18">
        <f>BT1</f>
        <v>7</v>
      </c>
      <c r="N61">
        <v>0</v>
      </c>
    </row>
    <row r="62" spans="1:14" x14ac:dyDescent="0.4">
      <c r="A62" s="14" t="s">
        <v>181</v>
      </c>
      <c r="B62">
        <v>1</v>
      </c>
      <c r="C62">
        <v>4</v>
      </c>
      <c r="L62" s="18" t="str">
        <f>BU1</f>
        <v>1,4</v>
      </c>
      <c r="N62" t="s">
        <v>2142</v>
      </c>
    </row>
    <row r="63" spans="1:14" x14ac:dyDescent="0.4">
      <c r="A63" s="14" t="s">
        <v>182</v>
      </c>
      <c r="B63">
        <v>1</v>
      </c>
      <c r="C63">
        <v>4</v>
      </c>
      <c r="D63">
        <v>5</v>
      </c>
      <c r="L63" s="18" t="str">
        <f>BV1</f>
        <v>1,4,5</v>
      </c>
      <c r="N63" t="s">
        <v>2155</v>
      </c>
    </row>
    <row r="64" spans="1:14" x14ac:dyDescent="0.4">
      <c r="A64" s="14" t="s">
        <v>183</v>
      </c>
      <c r="B64">
        <v>1</v>
      </c>
      <c r="L64" s="18">
        <f>BW1</f>
        <v>1</v>
      </c>
      <c r="N64">
        <v>7</v>
      </c>
    </row>
    <row r="65" spans="1:14" x14ac:dyDescent="0.4">
      <c r="A65" s="14" t="s">
        <v>184</v>
      </c>
      <c r="B65">
        <v>1</v>
      </c>
      <c r="L65" s="18">
        <f>BX1</f>
        <v>1</v>
      </c>
      <c r="N65" t="s">
        <v>2142</v>
      </c>
    </row>
    <row r="66" spans="1:14" x14ac:dyDescent="0.4">
      <c r="A66" s="14" t="s">
        <v>185</v>
      </c>
      <c r="B66">
        <v>0</v>
      </c>
      <c r="L66" s="18">
        <f>BY1</f>
        <v>0</v>
      </c>
      <c r="N66" t="s">
        <v>2153</v>
      </c>
    </row>
    <row r="67" spans="1:14" x14ac:dyDescent="0.4">
      <c r="A67" s="14" t="s">
        <v>186</v>
      </c>
      <c r="B67">
        <v>1</v>
      </c>
      <c r="C67">
        <v>4</v>
      </c>
      <c r="L67" s="18" t="str">
        <f>BZ1</f>
        <v>1,4</v>
      </c>
      <c r="N67">
        <v>1</v>
      </c>
    </row>
    <row r="68" spans="1:14" x14ac:dyDescent="0.4">
      <c r="A68" s="14" t="s">
        <v>187</v>
      </c>
      <c r="B68">
        <v>0</v>
      </c>
      <c r="L68" s="18">
        <f>CA1</f>
        <v>0</v>
      </c>
      <c r="N68">
        <v>1</v>
      </c>
    </row>
    <row r="69" spans="1:14" x14ac:dyDescent="0.4">
      <c r="A69" s="14" t="s">
        <v>188</v>
      </c>
      <c r="B69">
        <v>1</v>
      </c>
      <c r="C69">
        <v>2</v>
      </c>
      <c r="D69">
        <v>5</v>
      </c>
      <c r="L69" s="18" t="str">
        <f>CB1</f>
        <v>1,2,5</v>
      </c>
      <c r="N69">
        <v>0</v>
      </c>
    </row>
    <row r="70" spans="1:14" x14ac:dyDescent="0.4">
      <c r="A70" s="14" t="s">
        <v>189</v>
      </c>
      <c r="B70">
        <v>0</v>
      </c>
      <c r="L70" s="18">
        <f>CC1</f>
        <v>0</v>
      </c>
      <c r="N70" t="s">
        <v>2142</v>
      </c>
    </row>
    <row r="71" spans="1:14" x14ac:dyDescent="0.4">
      <c r="A71" s="14" t="s">
        <v>190</v>
      </c>
      <c r="B71">
        <v>7</v>
      </c>
      <c r="L71" s="18">
        <f>CD1</f>
        <v>7</v>
      </c>
      <c r="N71">
        <v>0</v>
      </c>
    </row>
    <row r="72" spans="1:14" x14ac:dyDescent="0.4">
      <c r="A72" s="14" t="s">
        <v>191</v>
      </c>
      <c r="B72">
        <v>6</v>
      </c>
      <c r="L72" s="18">
        <f>CE1</f>
        <v>6</v>
      </c>
      <c r="N72" t="s">
        <v>2156</v>
      </c>
    </row>
    <row r="73" spans="1:14" x14ac:dyDescent="0.4">
      <c r="A73" s="14" t="s">
        <v>192</v>
      </c>
      <c r="B73">
        <v>7</v>
      </c>
      <c r="L73" s="18">
        <f>CF1</f>
        <v>7</v>
      </c>
      <c r="N73">
        <v>0</v>
      </c>
    </row>
    <row r="74" spans="1:14" x14ac:dyDescent="0.4">
      <c r="A74" s="14" t="s">
        <v>193</v>
      </c>
      <c r="B74">
        <v>4</v>
      </c>
      <c r="L74" s="18">
        <f>CG1</f>
        <v>4</v>
      </c>
      <c r="N74">
        <v>7</v>
      </c>
    </row>
    <row r="75" spans="1:14" x14ac:dyDescent="0.4">
      <c r="A75" s="14" t="s">
        <v>194</v>
      </c>
      <c r="B75">
        <v>0</v>
      </c>
      <c r="L75" s="18">
        <f>CH1</f>
        <v>0</v>
      </c>
      <c r="N75">
        <v>6</v>
      </c>
    </row>
    <row r="76" spans="1:14" x14ac:dyDescent="0.4">
      <c r="A76" s="14" t="s">
        <v>195</v>
      </c>
      <c r="B76">
        <v>1</v>
      </c>
      <c r="C76">
        <v>2</v>
      </c>
      <c r="L76" s="18" t="str">
        <f>CI1</f>
        <v>1,2</v>
      </c>
      <c r="N76">
        <v>7</v>
      </c>
    </row>
    <row r="77" spans="1:14" x14ac:dyDescent="0.4">
      <c r="A77" s="14" t="s">
        <v>196</v>
      </c>
      <c r="B77">
        <v>0</v>
      </c>
      <c r="L77" s="18">
        <f>CJ1</f>
        <v>0</v>
      </c>
      <c r="N77">
        <v>4</v>
      </c>
    </row>
    <row r="78" spans="1:14" x14ac:dyDescent="0.4">
      <c r="A78" s="14" t="s">
        <v>197</v>
      </c>
      <c r="B78">
        <v>4</v>
      </c>
      <c r="L78" s="18">
        <f>CK1</f>
        <v>4</v>
      </c>
      <c r="N78">
        <v>0</v>
      </c>
    </row>
    <row r="79" spans="1:14" x14ac:dyDescent="0.4">
      <c r="A79" s="14" t="s">
        <v>198</v>
      </c>
      <c r="B79">
        <v>2</v>
      </c>
      <c r="L79" s="18">
        <f>CL1</f>
        <v>2</v>
      </c>
      <c r="N79" t="s">
        <v>2147</v>
      </c>
    </row>
    <row r="80" spans="1:14" x14ac:dyDescent="0.4">
      <c r="A80" s="14" t="s">
        <v>199</v>
      </c>
      <c r="B80">
        <v>0</v>
      </c>
      <c r="L80" s="18">
        <f>CM1</f>
        <v>0</v>
      </c>
      <c r="N80">
        <v>0</v>
      </c>
    </row>
    <row r="81" spans="1:14" x14ac:dyDescent="0.4">
      <c r="A81" s="14" t="s">
        <v>2091</v>
      </c>
      <c r="B81">
        <v>1</v>
      </c>
      <c r="C81">
        <v>2</v>
      </c>
      <c r="L81" s="18" t="str">
        <f>CN1</f>
        <v>1,2</v>
      </c>
      <c r="N81">
        <v>4</v>
      </c>
    </row>
    <row r="82" spans="1:14" x14ac:dyDescent="0.4">
      <c r="A82" s="14" t="s">
        <v>200</v>
      </c>
      <c r="B82">
        <v>4</v>
      </c>
      <c r="L82" s="18">
        <f>CO1</f>
        <v>4</v>
      </c>
      <c r="N82">
        <v>2</v>
      </c>
    </row>
    <row r="83" spans="1:14" x14ac:dyDescent="0.4">
      <c r="A83" s="14" t="s">
        <v>201</v>
      </c>
      <c r="B83">
        <v>1</v>
      </c>
      <c r="C83">
        <v>4</v>
      </c>
      <c r="D83">
        <v>5</v>
      </c>
      <c r="E83">
        <v>6</v>
      </c>
      <c r="L83" s="18" t="str">
        <f>CP1</f>
        <v>1,4,5,6</v>
      </c>
      <c r="N83">
        <v>0</v>
      </c>
    </row>
    <row r="84" spans="1:14" x14ac:dyDescent="0.4">
      <c r="A84" s="14" t="s">
        <v>202</v>
      </c>
      <c r="B84">
        <v>1</v>
      </c>
      <c r="C84">
        <v>4</v>
      </c>
      <c r="D84">
        <v>5</v>
      </c>
      <c r="L84" s="18" t="str">
        <f>CQ1</f>
        <v>1,4,5</v>
      </c>
      <c r="N84" t="s">
        <v>2147</v>
      </c>
    </row>
    <row r="85" spans="1:14" x14ac:dyDescent="0.4">
      <c r="A85" s="14" t="s">
        <v>203</v>
      </c>
      <c r="B85">
        <v>1</v>
      </c>
      <c r="C85">
        <v>2</v>
      </c>
      <c r="L85" s="18" t="str">
        <f>CR1</f>
        <v>1,2</v>
      </c>
      <c r="N85">
        <v>4</v>
      </c>
    </row>
    <row r="86" spans="1:14" x14ac:dyDescent="0.4">
      <c r="A86" s="14" t="s">
        <v>204</v>
      </c>
      <c r="B86">
        <v>1</v>
      </c>
      <c r="L86" s="18">
        <f>CS1</f>
        <v>1</v>
      </c>
      <c r="N86" t="s">
        <v>2152</v>
      </c>
    </row>
    <row r="87" spans="1:14" x14ac:dyDescent="0.4">
      <c r="A87" s="14" t="s">
        <v>205</v>
      </c>
      <c r="B87">
        <v>1</v>
      </c>
      <c r="C87">
        <v>4</v>
      </c>
      <c r="L87" s="18" t="str">
        <f>CT1</f>
        <v>1,4</v>
      </c>
      <c r="N87" t="s">
        <v>2153</v>
      </c>
    </row>
    <row r="88" spans="1:14" x14ac:dyDescent="0.4">
      <c r="A88" s="14" t="s">
        <v>206</v>
      </c>
      <c r="B88">
        <v>7</v>
      </c>
      <c r="L88" s="18">
        <f>CU1</f>
        <v>7</v>
      </c>
      <c r="N88" t="s">
        <v>2147</v>
      </c>
    </row>
    <row r="89" spans="1:14" x14ac:dyDescent="0.4">
      <c r="A89" s="14" t="s">
        <v>207</v>
      </c>
      <c r="B89">
        <v>1</v>
      </c>
      <c r="C89">
        <v>5</v>
      </c>
      <c r="L89" s="18" t="str">
        <f>CV1</f>
        <v>1,5</v>
      </c>
      <c r="N89">
        <v>1</v>
      </c>
    </row>
    <row r="90" spans="1:14" x14ac:dyDescent="0.4">
      <c r="A90" s="14" t="s">
        <v>208</v>
      </c>
      <c r="B90">
        <v>1</v>
      </c>
      <c r="C90">
        <v>6</v>
      </c>
      <c r="L90" s="18" t="str">
        <f>CW1</f>
        <v>1,6</v>
      </c>
      <c r="N90" t="s">
        <v>2142</v>
      </c>
    </row>
    <row r="91" spans="1:14" x14ac:dyDescent="0.4">
      <c r="A91" s="14" t="s">
        <v>209</v>
      </c>
      <c r="B91">
        <v>1</v>
      </c>
      <c r="C91">
        <v>5</v>
      </c>
      <c r="L91" s="18" t="str">
        <f>CX1</f>
        <v>1,5</v>
      </c>
      <c r="N91">
        <v>7</v>
      </c>
    </row>
    <row r="92" spans="1:14" x14ac:dyDescent="0.4">
      <c r="A92" s="14" t="s">
        <v>210</v>
      </c>
      <c r="B92">
        <v>1</v>
      </c>
      <c r="L92" s="18">
        <f>CY1</f>
        <v>1</v>
      </c>
      <c r="N92" t="s">
        <v>2157</v>
      </c>
    </row>
    <row r="93" spans="1:14" x14ac:dyDescent="0.4">
      <c r="A93" s="14" t="s">
        <v>211</v>
      </c>
      <c r="B93">
        <v>2</v>
      </c>
      <c r="L93" s="18">
        <f>CZ1</f>
        <v>2</v>
      </c>
      <c r="N93" t="s">
        <v>2151</v>
      </c>
    </row>
    <row r="94" spans="1:14" x14ac:dyDescent="0.4">
      <c r="A94" s="14" t="s">
        <v>212</v>
      </c>
      <c r="B94">
        <v>2</v>
      </c>
      <c r="L94" s="18">
        <f>DA1</f>
        <v>2</v>
      </c>
      <c r="N94" t="s">
        <v>2157</v>
      </c>
    </row>
    <row r="95" spans="1:14" x14ac:dyDescent="0.4">
      <c r="A95" s="14" t="s">
        <v>213</v>
      </c>
      <c r="B95">
        <v>1</v>
      </c>
      <c r="C95">
        <v>4</v>
      </c>
      <c r="D95">
        <v>5</v>
      </c>
      <c r="L95" s="18" t="str">
        <f>DB1</f>
        <v>1,4,5</v>
      </c>
      <c r="N95">
        <v>1</v>
      </c>
    </row>
    <row r="96" spans="1:14" x14ac:dyDescent="0.4">
      <c r="A96" s="14" t="s">
        <v>214</v>
      </c>
      <c r="B96">
        <v>1</v>
      </c>
      <c r="C96">
        <v>2</v>
      </c>
      <c r="L96" s="18" t="str">
        <f>DC1</f>
        <v>1,2</v>
      </c>
      <c r="N96">
        <v>2</v>
      </c>
    </row>
    <row r="97" spans="1:14" x14ac:dyDescent="0.4">
      <c r="A97" s="14" t="s">
        <v>215</v>
      </c>
      <c r="B97">
        <v>7</v>
      </c>
      <c r="L97" s="18">
        <f>DD1</f>
        <v>7</v>
      </c>
      <c r="N97">
        <v>2</v>
      </c>
    </row>
    <row r="98" spans="1:14" x14ac:dyDescent="0.4">
      <c r="A98" s="14" t="s">
        <v>216</v>
      </c>
      <c r="B98">
        <v>2</v>
      </c>
      <c r="C98">
        <v>4</v>
      </c>
      <c r="L98" s="18" t="str">
        <f>DE1</f>
        <v>2,4</v>
      </c>
      <c r="N98" t="s">
        <v>2153</v>
      </c>
    </row>
    <row r="99" spans="1:14" x14ac:dyDescent="0.4">
      <c r="A99" s="14" t="s">
        <v>217</v>
      </c>
      <c r="B99">
        <v>1</v>
      </c>
      <c r="L99" s="18">
        <f>DF1</f>
        <v>1</v>
      </c>
      <c r="N99" t="s">
        <v>2147</v>
      </c>
    </row>
    <row r="100" spans="1:14" x14ac:dyDescent="0.4">
      <c r="A100" s="14" t="s">
        <v>218</v>
      </c>
      <c r="B100">
        <v>4</v>
      </c>
      <c r="C100">
        <v>5</v>
      </c>
      <c r="L100" s="18" t="str">
        <f>DG1</f>
        <v>4,5</v>
      </c>
      <c r="N100">
        <v>7</v>
      </c>
    </row>
    <row r="101" spans="1:14" x14ac:dyDescent="0.4">
      <c r="L101" s="17"/>
      <c r="N101" t="s">
        <v>2140</v>
      </c>
    </row>
    <row r="102" spans="1:14" x14ac:dyDescent="0.4">
      <c r="L102" s="17"/>
      <c r="N102">
        <v>1</v>
      </c>
    </row>
    <row r="103" spans="1:14" x14ac:dyDescent="0.4">
      <c r="L103" s="17"/>
      <c r="N103" t="s">
        <v>2155</v>
      </c>
    </row>
    <row r="104" spans="1:14" x14ac:dyDescent="0.4">
      <c r="L104" s="17"/>
    </row>
    <row r="105" spans="1:14" x14ac:dyDescent="0.4">
      <c r="L105" s="17"/>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workbookViewId="0">
      <selection activeCell="B2" sqref="B2"/>
    </sheetView>
  </sheetViews>
  <sheetFormatPr defaultRowHeight="18.75" x14ac:dyDescent="0.4"/>
  <cols>
    <col min="1" max="1" width="18.375" customWidth="1"/>
  </cols>
  <sheetData>
    <row r="1" spans="1:111" x14ac:dyDescent="0.4">
      <c r="A1" s="14" t="s">
        <v>121</v>
      </c>
      <c r="B1">
        <v>1</v>
      </c>
      <c r="L1" s="9">
        <v>11</v>
      </c>
      <c r="M1" s="3">
        <v>2</v>
      </c>
      <c r="N1" s="3">
        <v>2</v>
      </c>
      <c r="O1" s="3">
        <v>4</v>
      </c>
      <c r="P1" s="3">
        <v>2</v>
      </c>
      <c r="Q1" s="3">
        <v>2</v>
      </c>
      <c r="R1" s="3">
        <v>2</v>
      </c>
      <c r="S1" s="3">
        <v>1</v>
      </c>
      <c r="T1" s="3">
        <v>2</v>
      </c>
      <c r="U1" s="3">
        <v>1</v>
      </c>
      <c r="V1" s="3">
        <v>0</v>
      </c>
      <c r="W1" s="3">
        <v>1</v>
      </c>
      <c r="X1" s="3">
        <v>2</v>
      </c>
      <c r="Y1" s="3">
        <v>3</v>
      </c>
      <c r="Z1" s="3">
        <v>2</v>
      </c>
      <c r="AA1" s="3">
        <v>2</v>
      </c>
      <c r="AB1" s="3">
        <v>2</v>
      </c>
      <c r="AC1" s="3">
        <v>1</v>
      </c>
      <c r="AD1" s="3">
        <v>1</v>
      </c>
      <c r="AE1" s="3">
        <v>2</v>
      </c>
      <c r="AF1" s="9">
        <v>1</v>
      </c>
      <c r="AG1" s="3">
        <v>2</v>
      </c>
      <c r="AH1" s="3">
        <v>2</v>
      </c>
      <c r="AI1" s="3">
        <v>0</v>
      </c>
      <c r="AJ1" s="3">
        <v>2</v>
      </c>
      <c r="AK1" s="3">
        <v>2</v>
      </c>
      <c r="AL1" s="3">
        <v>2</v>
      </c>
      <c r="AM1" s="3">
        <v>2</v>
      </c>
      <c r="AN1" s="3">
        <v>2</v>
      </c>
      <c r="AO1" s="3">
        <v>4</v>
      </c>
      <c r="AP1" s="3">
        <v>2</v>
      </c>
      <c r="AQ1" s="3">
        <v>4</v>
      </c>
      <c r="AR1" s="3">
        <v>2</v>
      </c>
      <c r="AS1" s="3">
        <v>1</v>
      </c>
      <c r="AT1" s="3">
        <v>3</v>
      </c>
      <c r="AU1" s="3">
        <v>3</v>
      </c>
      <c r="AV1" s="3">
        <v>0</v>
      </c>
      <c r="AW1" s="3">
        <v>3</v>
      </c>
      <c r="AX1" s="3">
        <v>3</v>
      </c>
      <c r="AY1" s="3">
        <v>1</v>
      </c>
      <c r="AZ1" s="9">
        <v>1</v>
      </c>
      <c r="BA1" s="3">
        <v>2</v>
      </c>
      <c r="BB1" s="3">
        <v>3</v>
      </c>
      <c r="BC1" s="3">
        <v>2</v>
      </c>
      <c r="BD1" s="3">
        <v>2</v>
      </c>
      <c r="BE1" s="3">
        <v>2</v>
      </c>
      <c r="BF1" s="3">
        <v>2</v>
      </c>
      <c r="BG1" s="3">
        <v>1</v>
      </c>
      <c r="BH1" s="3">
        <v>3</v>
      </c>
      <c r="BI1" s="3">
        <v>3</v>
      </c>
      <c r="BJ1" s="3">
        <v>2</v>
      </c>
      <c r="BK1" s="3">
        <v>4</v>
      </c>
      <c r="BL1" s="3">
        <v>2</v>
      </c>
      <c r="BM1" s="3">
        <v>3</v>
      </c>
      <c r="BN1" s="3">
        <v>0</v>
      </c>
      <c r="BO1" s="3">
        <v>0</v>
      </c>
      <c r="BP1" s="3">
        <v>2</v>
      </c>
      <c r="BQ1" s="3">
        <v>2</v>
      </c>
      <c r="BR1" s="3">
        <v>2</v>
      </c>
      <c r="BS1" s="3">
        <v>2</v>
      </c>
      <c r="BT1" s="9">
        <v>3</v>
      </c>
      <c r="BU1" s="3">
        <v>2</v>
      </c>
      <c r="BV1" s="3">
        <v>2</v>
      </c>
      <c r="BW1" s="3">
        <v>1</v>
      </c>
      <c r="BX1" s="3">
        <v>2</v>
      </c>
      <c r="BY1" s="3">
        <v>2</v>
      </c>
      <c r="BZ1" s="3">
        <v>2</v>
      </c>
      <c r="CA1" s="3">
        <v>2</v>
      </c>
      <c r="CB1" s="3">
        <v>2</v>
      </c>
      <c r="CC1" s="3">
        <v>3</v>
      </c>
      <c r="CD1" s="3">
        <v>2</v>
      </c>
      <c r="CE1" s="3">
        <v>3</v>
      </c>
      <c r="CF1" s="3">
        <v>3</v>
      </c>
      <c r="CG1" s="3">
        <v>1</v>
      </c>
      <c r="CH1" s="3">
        <v>3</v>
      </c>
      <c r="CI1" s="3">
        <v>2</v>
      </c>
      <c r="CJ1" s="3">
        <v>4</v>
      </c>
      <c r="CK1" s="3">
        <v>2</v>
      </c>
      <c r="CL1" s="3">
        <v>2</v>
      </c>
      <c r="CM1" s="3">
        <v>2</v>
      </c>
      <c r="CN1" s="9">
        <v>1</v>
      </c>
      <c r="CO1" s="3">
        <v>2</v>
      </c>
      <c r="CP1" s="3">
        <v>2</v>
      </c>
      <c r="CQ1" s="3">
        <v>1</v>
      </c>
      <c r="CR1" s="3">
        <v>2</v>
      </c>
      <c r="CS1" s="3">
        <v>2</v>
      </c>
      <c r="CT1" s="3">
        <v>2</v>
      </c>
      <c r="CU1" s="3">
        <v>2</v>
      </c>
      <c r="CV1" s="3">
        <v>2</v>
      </c>
      <c r="CW1" s="3">
        <v>1</v>
      </c>
      <c r="CX1" s="3">
        <v>2</v>
      </c>
      <c r="CY1" s="3">
        <v>1</v>
      </c>
      <c r="CZ1" s="3">
        <v>1</v>
      </c>
      <c r="DA1" s="3">
        <v>1</v>
      </c>
      <c r="DB1" s="3">
        <v>1</v>
      </c>
      <c r="DC1" s="3">
        <v>2</v>
      </c>
      <c r="DD1" s="3">
        <v>2</v>
      </c>
      <c r="DE1" s="3">
        <v>2</v>
      </c>
      <c r="DF1" s="3">
        <v>2</v>
      </c>
      <c r="DG1" s="3">
        <v>1</v>
      </c>
    </row>
    <row r="2" spans="1:111" x14ac:dyDescent="0.4">
      <c r="A2" s="14" t="s">
        <v>122</v>
      </c>
      <c r="B2">
        <v>2</v>
      </c>
      <c r="I2">
        <v>0</v>
      </c>
      <c r="J2">
        <f>COUNTIF($B$1:$H$100,"0")</f>
        <v>5</v>
      </c>
      <c r="L2" s="18">
        <f>M1</f>
        <v>2</v>
      </c>
    </row>
    <row r="3" spans="1:111" x14ac:dyDescent="0.4">
      <c r="A3" s="14" t="s">
        <v>123</v>
      </c>
      <c r="B3">
        <v>2</v>
      </c>
      <c r="I3">
        <v>1</v>
      </c>
      <c r="J3">
        <f>COUNTIF($B$1:$H$100,"1")</f>
        <v>21</v>
      </c>
      <c r="L3" s="18">
        <f>N1</f>
        <v>2</v>
      </c>
    </row>
    <row r="4" spans="1:111" x14ac:dyDescent="0.4">
      <c r="A4" s="14" t="s">
        <v>124</v>
      </c>
      <c r="B4">
        <v>4</v>
      </c>
      <c r="I4">
        <v>2</v>
      </c>
      <c r="J4">
        <f>COUNTIF($B$1:$H$100,"2")</f>
        <v>55</v>
      </c>
      <c r="L4" s="18">
        <f>O1</f>
        <v>4</v>
      </c>
      <c r="N4" s="3">
        <v>11</v>
      </c>
    </row>
    <row r="5" spans="1:111" x14ac:dyDescent="0.4">
      <c r="A5" s="14" t="s">
        <v>125</v>
      </c>
      <c r="B5">
        <v>2</v>
      </c>
      <c r="I5">
        <v>3</v>
      </c>
      <c r="J5">
        <f>COUNTIF($B$1:$H$100,"3")</f>
        <v>14</v>
      </c>
      <c r="L5" s="18">
        <f>P1</f>
        <v>2</v>
      </c>
      <c r="N5" s="15">
        <v>2</v>
      </c>
    </row>
    <row r="6" spans="1:111" x14ac:dyDescent="0.4">
      <c r="A6" s="14" t="s">
        <v>126</v>
      </c>
      <c r="B6">
        <v>2</v>
      </c>
      <c r="I6">
        <v>4</v>
      </c>
      <c r="J6">
        <f>COUNTIF($B$1:$H$100,"4")</f>
        <v>5</v>
      </c>
      <c r="L6" s="18">
        <f>Q1</f>
        <v>2</v>
      </c>
      <c r="N6" s="15">
        <v>2</v>
      </c>
    </row>
    <row r="7" spans="1:111" x14ac:dyDescent="0.4">
      <c r="A7" s="14" t="s">
        <v>127</v>
      </c>
      <c r="B7">
        <v>2</v>
      </c>
      <c r="L7" s="18">
        <f>R1</f>
        <v>2</v>
      </c>
      <c r="N7" s="15">
        <v>4</v>
      </c>
    </row>
    <row r="8" spans="1:111" x14ac:dyDescent="0.4">
      <c r="A8" s="14" t="s">
        <v>128</v>
      </c>
      <c r="B8">
        <v>1</v>
      </c>
      <c r="L8" s="18">
        <f>S1</f>
        <v>1</v>
      </c>
      <c r="N8" s="15">
        <v>2</v>
      </c>
    </row>
    <row r="9" spans="1:111" x14ac:dyDescent="0.4">
      <c r="A9" s="14" t="s">
        <v>129</v>
      </c>
      <c r="B9">
        <v>2</v>
      </c>
      <c r="L9" s="18">
        <f>T1</f>
        <v>2</v>
      </c>
      <c r="N9" s="15">
        <v>2</v>
      </c>
    </row>
    <row r="10" spans="1:111" x14ac:dyDescent="0.4">
      <c r="A10" s="14" t="s">
        <v>130</v>
      </c>
      <c r="B10">
        <v>1</v>
      </c>
      <c r="L10" s="18">
        <f>U1</f>
        <v>1</v>
      </c>
      <c r="N10" s="15">
        <v>2</v>
      </c>
    </row>
    <row r="11" spans="1:111" x14ac:dyDescent="0.4">
      <c r="A11" s="14" t="s">
        <v>131</v>
      </c>
      <c r="B11">
        <v>0</v>
      </c>
      <c r="L11" s="18">
        <f>V1</f>
        <v>0</v>
      </c>
      <c r="N11" s="15">
        <v>1</v>
      </c>
    </row>
    <row r="12" spans="1:111" x14ac:dyDescent="0.4">
      <c r="A12" s="14" t="s">
        <v>132</v>
      </c>
      <c r="B12">
        <v>1</v>
      </c>
      <c r="L12" s="18">
        <f>W1</f>
        <v>1</v>
      </c>
      <c r="N12" s="15">
        <v>2</v>
      </c>
    </row>
    <row r="13" spans="1:111" x14ac:dyDescent="0.4">
      <c r="A13" s="14" t="s">
        <v>133</v>
      </c>
      <c r="B13">
        <v>2</v>
      </c>
      <c r="L13" s="18">
        <f>X1</f>
        <v>2</v>
      </c>
      <c r="N13" s="15">
        <v>1</v>
      </c>
    </row>
    <row r="14" spans="1:111" x14ac:dyDescent="0.4">
      <c r="A14" s="14" t="s">
        <v>134</v>
      </c>
      <c r="B14">
        <v>3</v>
      </c>
      <c r="L14" s="18">
        <f>Y1</f>
        <v>3</v>
      </c>
      <c r="N14" s="15">
        <v>0</v>
      </c>
    </row>
    <row r="15" spans="1:111" x14ac:dyDescent="0.4">
      <c r="A15" s="14" t="s">
        <v>135</v>
      </c>
      <c r="B15">
        <v>2</v>
      </c>
      <c r="L15" s="18">
        <f>Z1</f>
        <v>2</v>
      </c>
      <c r="N15" s="15">
        <v>1</v>
      </c>
    </row>
    <row r="16" spans="1:111" x14ac:dyDescent="0.4">
      <c r="A16" s="14" t="s">
        <v>136</v>
      </c>
      <c r="B16">
        <v>2</v>
      </c>
      <c r="L16" s="18">
        <f>AA1</f>
        <v>2</v>
      </c>
      <c r="N16" s="15">
        <v>2</v>
      </c>
    </row>
    <row r="17" spans="1:16" x14ac:dyDescent="0.4">
      <c r="A17" s="14" t="s">
        <v>137</v>
      </c>
      <c r="B17">
        <v>2</v>
      </c>
      <c r="L17" s="18">
        <f>AB1</f>
        <v>2</v>
      </c>
      <c r="N17" s="15">
        <v>3</v>
      </c>
    </row>
    <row r="18" spans="1:16" x14ac:dyDescent="0.4">
      <c r="A18" s="14" t="s">
        <v>138</v>
      </c>
      <c r="B18">
        <v>1</v>
      </c>
      <c r="L18" s="18">
        <f>AC1</f>
        <v>1</v>
      </c>
      <c r="N18" s="15">
        <v>2</v>
      </c>
    </row>
    <row r="19" spans="1:16" x14ac:dyDescent="0.4">
      <c r="A19" s="14" t="s">
        <v>139</v>
      </c>
      <c r="B19">
        <v>1</v>
      </c>
      <c r="L19" s="18">
        <f>AD1</f>
        <v>1</v>
      </c>
      <c r="N19" s="15">
        <v>2</v>
      </c>
    </row>
    <row r="20" spans="1:16" x14ac:dyDescent="0.4">
      <c r="A20" s="14" t="s">
        <v>140</v>
      </c>
      <c r="B20">
        <v>2</v>
      </c>
      <c r="L20" s="18">
        <f>AE1</f>
        <v>2</v>
      </c>
      <c r="N20" s="15">
        <v>2</v>
      </c>
    </row>
    <row r="21" spans="1:16" x14ac:dyDescent="0.4">
      <c r="A21" s="14" t="s">
        <v>1100</v>
      </c>
      <c r="B21">
        <v>1</v>
      </c>
      <c r="L21" s="18">
        <f>AF1</f>
        <v>1</v>
      </c>
      <c r="M21" s="17"/>
      <c r="N21" s="17">
        <v>1</v>
      </c>
      <c r="O21" s="17"/>
      <c r="P21" s="17"/>
    </row>
    <row r="22" spans="1:16" x14ac:dyDescent="0.4">
      <c r="A22" s="14" t="s">
        <v>142</v>
      </c>
      <c r="B22">
        <v>2</v>
      </c>
      <c r="L22" s="18">
        <f>AG1</f>
        <v>2</v>
      </c>
      <c r="N22">
        <v>1</v>
      </c>
    </row>
    <row r="23" spans="1:16" x14ac:dyDescent="0.4">
      <c r="A23" s="14" t="s">
        <v>143</v>
      </c>
      <c r="B23">
        <v>2</v>
      </c>
      <c r="L23" s="18">
        <f>AH1</f>
        <v>2</v>
      </c>
      <c r="N23">
        <v>2</v>
      </c>
    </row>
    <row r="24" spans="1:16" x14ac:dyDescent="0.4">
      <c r="A24" s="14" t="s">
        <v>144</v>
      </c>
      <c r="B24">
        <v>0</v>
      </c>
      <c r="L24" s="18">
        <f>AI1</f>
        <v>0</v>
      </c>
      <c r="N24">
        <v>1</v>
      </c>
    </row>
    <row r="25" spans="1:16" x14ac:dyDescent="0.4">
      <c r="A25" s="14" t="s">
        <v>145</v>
      </c>
      <c r="B25">
        <v>2</v>
      </c>
      <c r="L25" s="18">
        <f>AJ1</f>
        <v>2</v>
      </c>
      <c r="N25">
        <v>2</v>
      </c>
    </row>
    <row r="26" spans="1:16" x14ac:dyDescent="0.4">
      <c r="A26" s="14" t="s">
        <v>146</v>
      </c>
      <c r="B26">
        <v>2</v>
      </c>
      <c r="L26" s="18">
        <f>AK1</f>
        <v>2</v>
      </c>
      <c r="N26">
        <v>2</v>
      </c>
    </row>
    <row r="27" spans="1:16" x14ac:dyDescent="0.4">
      <c r="A27" s="14" t="s">
        <v>147</v>
      </c>
      <c r="B27">
        <v>2</v>
      </c>
      <c r="L27" s="18">
        <f>AL1</f>
        <v>2</v>
      </c>
      <c r="N27">
        <v>0</v>
      </c>
    </row>
    <row r="28" spans="1:16" x14ac:dyDescent="0.4">
      <c r="A28" s="14" t="s">
        <v>148</v>
      </c>
      <c r="B28">
        <v>2</v>
      </c>
      <c r="L28" s="18">
        <f>AM1</f>
        <v>2</v>
      </c>
      <c r="N28">
        <v>2</v>
      </c>
    </row>
    <row r="29" spans="1:16" x14ac:dyDescent="0.4">
      <c r="A29" s="14" t="s">
        <v>149</v>
      </c>
      <c r="B29">
        <v>2</v>
      </c>
      <c r="L29" s="18">
        <f>AN1</f>
        <v>2</v>
      </c>
      <c r="N29">
        <v>2</v>
      </c>
    </row>
    <row r="30" spans="1:16" x14ac:dyDescent="0.4">
      <c r="A30" s="14" t="s">
        <v>150</v>
      </c>
      <c r="B30">
        <v>4</v>
      </c>
      <c r="L30" s="18">
        <f>AO1</f>
        <v>4</v>
      </c>
      <c r="N30">
        <v>2</v>
      </c>
    </row>
    <row r="31" spans="1:16" x14ac:dyDescent="0.4">
      <c r="A31" s="14" t="s">
        <v>151</v>
      </c>
      <c r="B31">
        <v>2</v>
      </c>
      <c r="L31" s="18">
        <f>AP1</f>
        <v>2</v>
      </c>
      <c r="N31">
        <v>2</v>
      </c>
    </row>
    <row r="32" spans="1:16" x14ac:dyDescent="0.4">
      <c r="A32" s="14" t="s">
        <v>152</v>
      </c>
      <c r="B32">
        <v>4</v>
      </c>
      <c r="L32" s="18">
        <f>AQ1</f>
        <v>4</v>
      </c>
      <c r="N32">
        <v>2</v>
      </c>
    </row>
    <row r="33" spans="1:14" x14ac:dyDescent="0.4">
      <c r="A33" s="14" t="s">
        <v>153</v>
      </c>
      <c r="B33">
        <v>2</v>
      </c>
      <c r="L33" s="18">
        <f>AR1</f>
        <v>2</v>
      </c>
      <c r="N33">
        <v>4</v>
      </c>
    </row>
    <row r="34" spans="1:14" x14ac:dyDescent="0.4">
      <c r="A34" s="14" t="s">
        <v>154</v>
      </c>
      <c r="B34">
        <v>1</v>
      </c>
      <c r="L34" s="18">
        <f>AS1</f>
        <v>1</v>
      </c>
      <c r="N34">
        <v>2</v>
      </c>
    </row>
    <row r="35" spans="1:14" x14ac:dyDescent="0.4">
      <c r="A35" s="14" t="s">
        <v>155</v>
      </c>
      <c r="B35">
        <v>3</v>
      </c>
      <c r="L35" s="18">
        <f>AT1</f>
        <v>3</v>
      </c>
      <c r="N35">
        <v>4</v>
      </c>
    </row>
    <row r="36" spans="1:14" x14ac:dyDescent="0.4">
      <c r="A36" s="14" t="s">
        <v>156</v>
      </c>
      <c r="B36">
        <v>3</v>
      </c>
      <c r="L36" s="18">
        <f>AU1</f>
        <v>3</v>
      </c>
      <c r="N36">
        <v>2</v>
      </c>
    </row>
    <row r="37" spans="1:14" x14ac:dyDescent="0.4">
      <c r="A37" s="14" t="s">
        <v>157</v>
      </c>
      <c r="B37">
        <v>0</v>
      </c>
      <c r="L37" s="18">
        <f>AV1</f>
        <v>0</v>
      </c>
      <c r="N37">
        <v>1</v>
      </c>
    </row>
    <row r="38" spans="1:14" x14ac:dyDescent="0.4">
      <c r="A38" s="14" t="s">
        <v>158</v>
      </c>
      <c r="B38">
        <v>3</v>
      </c>
      <c r="L38" s="18">
        <f>AW1</f>
        <v>3</v>
      </c>
      <c r="N38">
        <v>3</v>
      </c>
    </row>
    <row r="39" spans="1:14" x14ac:dyDescent="0.4">
      <c r="A39" s="14" t="s">
        <v>159</v>
      </c>
      <c r="B39">
        <v>3</v>
      </c>
      <c r="L39" s="18">
        <f>AX1</f>
        <v>3</v>
      </c>
      <c r="N39">
        <v>3</v>
      </c>
    </row>
    <row r="40" spans="1:14" x14ac:dyDescent="0.4">
      <c r="A40" s="14" t="s">
        <v>160</v>
      </c>
      <c r="B40">
        <v>1</v>
      </c>
      <c r="L40" s="18">
        <f>AY1</f>
        <v>1</v>
      </c>
      <c r="N40">
        <v>0</v>
      </c>
    </row>
    <row r="41" spans="1:14" x14ac:dyDescent="0.4">
      <c r="A41" s="14" t="s">
        <v>625</v>
      </c>
      <c r="B41">
        <v>1</v>
      </c>
      <c r="L41" s="18">
        <f>AZ1</f>
        <v>1</v>
      </c>
      <c r="N41">
        <v>3</v>
      </c>
    </row>
    <row r="42" spans="1:14" x14ac:dyDescent="0.4">
      <c r="A42" s="14" t="s">
        <v>161</v>
      </c>
      <c r="B42">
        <v>2</v>
      </c>
      <c r="L42" s="18">
        <f>BA1</f>
        <v>2</v>
      </c>
      <c r="N42">
        <v>3</v>
      </c>
    </row>
    <row r="43" spans="1:14" x14ac:dyDescent="0.4">
      <c r="A43" s="14" t="s">
        <v>162</v>
      </c>
      <c r="B43">
        <v>3</v>
      </c>
      <c r="L43" s="18">
        <f>BB1</f>
        <v>3</v>
      </c>
      <c r="N43">
        <v>1</v>
      </c>
    </row>
    <row r="44" spans="1:14" x14ac:dyDescent="0.4">
      <c r="A44" s="14" t="s">
        <v>163</v>
      </c>
      <c r="B44">
        <v>2</v>
      </c>
      <c r="L44" s="18">
        <f>BC1</f>
        <v>2</v>
      </c>
      <c r="N44">
        <v>1</v>
      </c>
    </row>
    <row r="45" spans="1:14" x14ac:dyDescent="0.4">
      <c r="A45" s="14" t="s">
        <v>164</v>
      </c>
      <c r="B45">
        <v>2</v>
      </c>
      <c r="L45" s="18">
        <f>BD1</f>
        <v>2</v>
      </c>
      <c r="N45">
        <v>2</v>
      </c>
    </row>
    <row r="46" spans="1:14" x14ac:dyDescent="0.4">
      <c r="A46" s="14" t="s">
        <v>165</v>
      </c>
      <c r="B46">
        <v>2</v>
      </c>
      <c r="L46" s="18">
        <f>BE1</f>
        <v>2</v>
      </c>
      <c r="N46">
        <v>3</v>
      </c>
    </row>
    <row r="47" spans="1:14" x14ac:dyDescent="0.4">
      <c r="A47" s="14" t="s">
        <v>166</v>
      </c>
      <c r="B47">
        <v>2</v>
      </c>
      <c r="L47" s="18">
        <f>BF1</f>
        <v>2</v>
      </c>
      <c r="N47">
        <v>2</v>
      </c>
    </row>
    <row r="48" spans="1:14" x14ac:dyDescent="0.4">
      <c r="A48" s="14" t="s">
        <v>167</v>
      </c>
      <c r="B48">
        <v>1</v>
      </c>
      <c r="L48" s="18">
        <f>BG1</f>
        <v>1</v>
      </c>
      <c r="N48">
        <v>2</v>
      </c>
    </row>
    <row r="49" spans="1:14" x14ac:dyDescent="0.4">
      <c r="A49" s="14" t="s">
        <v>168</v>
      </c>
      <c r="B49">
        <v>3</v>
      </c>
      <c r="L49" s="18">
        <f>BH1</f>
        <v>3</v>
      </c>
      <c r="N49">
        <v>2</v>
      </c>
    </row>
    <row r="50" spans="1:14" x14ac:dyDescent="0.4">
      <c r="A50" s="14" t="s">
        <v>169</v>
      </c>
      <c r="B50">
        <v>3</v>
      </c>
      <c r="L50" s="18">
        <f>BI1</f>
        <v>3</v>
      </c>
      <c r="N50">
        <v>2</v>
      </c>
    </row>
    <row r="51" spans="1:14" x14ac:dyDescent="0.4">
      <c r="A51" s="14" t="s">
        <v>170</v>
      </c>
      <c r="B51">
        <v>2</v>
      </c>
      <c r="L51" s="18">
        <f>BJ1</f>
        <v>2</v>
      </c>
      <c r="N51">
        <v>1</v>
      </c>
    </row>
    <row r="52" spans="1:14" x14ac:dyDescent="0.4">
      <c r="A52" s="14" t="s">
        <v>171</v>
      </c>
      <c r="B52">
        <v>4</v>
      </c>
      <c r="L52" s="18">
        <f>BK1</f>
        <v>4</v>
      </c>
      <c r="N52">
        <v>3</v>
      </c>
    </row>
    <row r="53" spans="1:14" x14ac:dyDescent="0.4">
      <c r="A53" s="14" t="s">
        <v>172</v>
      </c>
      <c r="B53">
        <v>2</v>
      </c>
      <c r="L53" s="18">
        <f>BL1</f>
        <v>2</v>
      </c>
      <c r="N53">
        <v>3</v>
      </c>
    </row>
    <row r="54" spans="1:14" x14ac:dyDescent="0.4">
      <c r="A54" s="14" t="s">
        <v>173</v>
      </c>
      <c r="B54">
        <v>3</v>
      </c>
      <c r="L54" s="18">
        <f>BM1</f>
        <v>3</v>
      </c>
      <c r="N54">
        <v>2</v>
      </c>
    </row>
    <row r="55" spans="1:14" x14ac:dyDescent="0.4">
      <c r="A55" s="14" t="s">
        <v>174</v>
      </c>
      <c r="B55">
        <v>0</v>
      </c>
      <c r="L55" s="18">
        <f>BN1</f>
        <v>0</v>
      </c>
      <c r="N55">
        <v>4</v>
      </c>
    </row>
    <row r="56" spans="1:14" x14ac:dyDescent="0.4">
      <c r="A56" s="14" t="s">
        <v>175</v>
      </c>
      <c r="B56">
        <v>0</v>
      </c>
      <c r="L56" s="18">
        <f>BO1</f>
        <v>0</v>
      </c>
      <c r="N56">
        <v>2</v>
      </c>
    </row>
    <row r="57" spans="1:14" x14ac:dyDescent="0.4">
      <c r="A57" s="14" t="s">
        <v>176</v>
      </c>
      <c r="B57">
        <v>2</v>
      </c>
      <c r="L57" s="18">
        <f>BP1</f>
        <v>2</v>
      </c>
      <c r="N57">
        <v>3</v>
      </c>
    </row>
    <row r="58" spans="1:14" x14ac:dyDescent="0.4">
      <c r="A58" s="14" t="s">
        <v>177</v>
      </c>
      <c r="B58">
        <v>2</v>
      </c>
      <c r="L58" s="18">
        <f>BQ1</f>
        <v>2</v>
      </c>
      <c r="N58">
        <v>0</v>
      </c>
    </row>
    <row r="59" spans="1:14" x14ac:dyDescent="0.4">
      <c r="A59" s="14" t="s">
        <v>178</v>
      </c>
      <c r="B59">
        <v>2</v>
      </c>
      <c r="L59" s="18">
        <f>BR1</f>
        <v>2</v>
      </c>
      <c r="N59">
        <v>0</v>
      </c>
    </row>
    <row r="60" spans="1:14" x14ac:dyDescent="0.4">
      <c r="A60" s="14" t="s">
        <v>179</v>
      </c>
      <c r="B60">
        <v>2</v>
      </c>
      <c r="L60" s="18">
        <f>BS1</f>
        <v>2</v>
      </c>
      <c r="N60">
        <v>2</v>
      </c>
    </row>
    <row r="61" spans="1:14" x14ac:dyDescent="0.4">
      <c r="A61" s="14" t="s">
        <v>1700</v>
      </c>
      <c r="B61">
        <v>3</v>
      </c>
      <c r="L61" s="18">
        <f>BT1</f>
        <v>3</v>
      </c>
      <c r="N61">
        <v>2</v>
      </c>
    </row>
    <row r="62" spans="1:14" x14ac:dyDescent="0.4">
      <c r="A62" s="14" t="s">
        <v>181</v>
      </c>
      <c r="B62">
        <v>2</v>
      </c>
      <c r="L62" s="18">
        <f>BU1</f>
        <v>2</v>
      </c>
      <c r="N62">
        <v>2</v>
      </c>
    </row>
    <row r="63" spans="1:14" x14ac:dyDescent="0.4">
      <c r="A63" s="14" t="s">
        <v>182</v>
      </c>
      <c r="B63">
        <v>2</v>
      </c>
      <c r="L63" s="18">
        <f>BV1</f>
        <v>2</v>
      </c>
      <c r="N63">
        <v>2</v>
      </c>
    </row>
    <row r="64" spans="1:14" x14ac:dyDescent="0.4">
      <c r="A64" s="14" t="s">
        <v>183</v>
      </c>
      <c r="B64">
        <v>1</v>
      </c>
      <c r="L64" s="18">
        <f>BW1</f>
        <v>1</v>
      </c>
      <c r="N64">
        <v>3</v>
      </c>
    </row>
    <row r="65" spans="1:14" x14ac:dyDescent="0.4">
      <c r="A65" s="14" t="s">
        <v>184</v>
      </c>
      <c r="B65">
        <v>2</v>
      </c>
      <c r="L65" s="18">
        <f>BX1</f>
        <v>2</v>
      </c>
      <c r="N65">
        <v>2</v>
      </c>
    </row>
    <row r="66" spans="1:14" x14ac:dyDescent="0.4">
      <c r="A66" s="14" t="s">
        <v>185</v>
      </c>
      <c r="B66">
        <v>2</v>
      </c>
      <c r="L66" s="18">
        <f>BY1</f>
        <v>2</v>
      </c>
      <c r="N66">
        <v>2</v>
      </c>
    </row>
    <row r="67" spans="1:14" x14ac:dyDescent="0.4">
      <c r="A67" s="14" t="s">
        <v>186</v>
      </c>
      <c r="B67">
        <v>2</v>
      </c>
      <c r="L67" s="18">
        <f>BZ1</f>
        <v>2</v>
      </c>
      <c r="N67">
        <v>1</v>
      </c>
    </row>
    <row r="68" spans="1:14" x14ac:dyDescent="0.4">
      <c r="A68" s="14" t="s">
        <v>187</v>
      </c>
      <c r="B68">
        <v>2</v>
      </c>
      <c r="L68" s="18">
        <f>CA1</f>
        <v>2</v>
      </c>
      <c r="N68">
        <v>2</v>
      </c>
    </row>
    <row r="69" spans="1:14" x14ac:dyDescent="0.4">
      <c r="A69" s="14" t="s">
        <v>188</v>
      </c>
      <c r="B69">
        <v>2</v>
      </c>
      <c r="L69" s="18">
        <f>CB1</f>
        <v>2</v>
      </c>
      <c r="N69">
        <v>2</v>
      </c>
    </row>
    <row r="70" spans="1:14" x14ac:dyDescent="0.4">
      <c r="A70" s="14" t="s">
        <v>189</v>
      </c>
      <c r="B70">
        <v>3</v>
      </c>
      <c r="L70" s="18">
        <f>CC1</f>
        <v>3</v>
      </c>
      <c r="N70">
        <v>2</v>
      </c>
    </row>
    <row r="71" spans="1:14" x14ac:dyDescent="0.4">
      <c r="A71" s="14" t="s">
        <v>190</v>
      </c>
      <c r="B71">
        <v>2</v>
      </c>
      <c r="L71" s="18">
        <f>CD1</f>
        <v>2</v>
      </c>
      <c r="N71">
        <v>2</v>
      </c>
    </row>
    <row r="72" spans="1:14" x14ac:dyDescent="0.4">
      <c r="A72" s="14" t="s">
        <v>191</v>
      </c>
      <c r="B72">
        <v>3</v>
      </c>
      <c r="L72" s="18">
        <f>CE1</f>
        <v>3</v>
      </c>
      <c r="N72">
        <v>2</v>
      </c>
    </row>
    <row r="73" spans="1:14" x14ac:dyDescent="0.4">
      <c r="A73" s="14" t="s">
        <v>192</v>
      </c>
      <c r="B73">
        <v>3</v>
      </c>
      <c r="L73" s="18">
        <f>CF1</f>
        <v>3</v>
      </c>
      <c r="N73">
        <v>3</v>
      </c>
    </row>
    <row r="74" spans="1:14" x14ac:dyDescent="0.4">
      <c r="A74" s="14" t="s">
        <v>193</v>
      </c>
      <c r="B74">
        <v>1</v>
      </c>
      <c r="L74" s="18">
        <f>CG1</f>
        <v>1</v>
      </c>
      <c r="N74">
        <v>2</v>
      </c>
    </row>
    <row r="75" spans="1:14" x14ac:dyDescent="0.4">
      <c r="A75" s="14" t="s">
        <v>194</v>
      </c>
      <c r="B75">
        <v>3</v>
      </c>
      <c r="L75" s="18">
        <f>CH1</f>
        <v>3</v>
      </c>
      <c r="N75">
        <v>3</v>
      </c>
    </row>
    <row r="76" spans="1:14" x14ac:dyDescent="0.4">
      <c r="A76" s="14" t="s">
        <v>195</v>
      </c>
      <c r="B76">
        <v>2</v>
      </c>
      <c r="L76" s="18">
        <f>CI1</f>
        <v>2</v>
      </c>
      <c r="N76">
        <v>3</v>
      </c>
    </row>
    <row r="77" spans="1:14" x14ac:dyDescent="0.4">
      <c r="A77" s="14" t="s">
        <v>196</v>
      </c>
      <c r="B77">
        <v>4</v>
      </c>
      <c r="L77" s="18">
        <f>CJ1</f>
        <v>4</v>
      </c>
      <c r="N77">
        <v>1</v>
      </c>
    </row>
    <row r="78" spans="1:14" x14ac:dyDescent="0.4">
      <c r="A78" s="14" t="s">
        <v>197</v>
      </c>
      <c r="B78">
        <v>2</v>
      </c>
      <c r="L78" s="18">
        <f>CK1</f>
        <v>2</v>
      </c>
      <c r="N78">
        <v>3</v>
      </c>
    </row>
    <row r="79" spans="1:14" x14ac:dyDescent="0.4">
      <c r="A79" s="14" t="s">
        <v>198</v>
      </c>
      <c r="B79">
        <v>2</v>
      </c>
      <c r="L79" s="18">
        <f>CL1</f>
        <v>2</v>
      </c>
      <c r="N79">
        <v>2</v>
      </c>
    </row>
    <row r="80" spans="1:14" x14ac:dyDescent="0.4">
      <c r="A80" s="14" t="s">
        <v>199</v>
      </c>
      <c r="B80">
        <v>2</v>
      </c>
      <c r="L80" s="18">
        <f>CM1</f>
        <v>2</v>
      </c>
      <c r="N80">
        <v>4</v>
      </c>
    </row>
    <row r="81" spans="1:14" x14ac:dyDescent="0.4">
      <c r="A81" s="14" t="s">
        <v>2091</v>
      </c>
      <c r="B81">
        <v>1</v>
      </c>
      <c r="L81" s="18">
        <f>CN1</f>
        <v>1</v>
      </c>
      <c r="N81">
        <v>2</v>
      </c>
    </row>
    <row r="82" spans="1:14" x14ac:dyDescent="0.4">
      <c r="A82" s="14" t="s">
        <v>200</v>
      </c>
      <c r="B82">
        <v>2</v>
      </c>
      <c r="L82" s="18">
        <f>CO1</f>
        <v>2</v>
      </c>
      <c r="N82">
        <v>2</v>
      </c>
    </row>
    <row r="83" spans="1:14" x14ac:dyDescent="0.4">
      <c r="A83" s="14" t="s">
        <v>201</v>
      </c>
      <c r="B83">
        <v>2</v>
      </c>
      <c r="L83" s="18">
        <f>CP1</f>
        <v>2</v>
      </c>
      <c r="N83">
        <v>2</v>
      </c>
    </row>
    <row r="84" spans="1:14" x14ac:dyDescent="0.4">
      <c r="A84" s="14" t="s">
        <v>202</v>
      </c>
      <c r="B84">
        <v>1</v>
      </c>
      <c r="L84" s="18">
        <f>CQ1</f>
        <v>1</v>
      </c>
      <c r="N84">
        <v>1</v>
      </c>
    </row>
    <row r="85" spans="1:14" x14ac:dyDescent="0.4">
      <c r="A85" s="14" t="s">
        <v>203</v>
      </c>
      <c r="B85">
        <v>2</v>
      </c>
      <c r="L85" s="18">
        <f>CR1</f>
        <v>2</v>
      </c>
      <c r="N85">
        <v>2</v>
      </c>
    </row>
    <row r="86" spans="1:14" x14ac:dyDescent="0.4">
      <c r="A86" s="14" t="s">
        <v>204</v>
      </c>
      <c r="B86">
        <v>2</v>
      </c>
      <c r="L86" s="18">
        <f>CS1</f>
        <v>2</v>
      </c>
      <c r="N86">
        <v>2</v>
      </c>
    </row>
    <row r="87" spans="1:14" x14ac:dyDescent="0.4">
      <c r="A87" s="14" t="s">
        <v>205</v>
      </c>
      <c r="B87">
        <v>2</v>
      </c>
      <c r="L87" s="18">
        <f>CT1</f>
        <v>2</v>
      </c>
      <c r="N87">
        <v>1</v>
      </c>
    </row>
    <row r="88" spans="1:14" x14ac:dyDescent="0.4">
      <c r="A88" s="14" t="s">
        <v>206</v>
      </c>
      <c r="B88">
        <v>2</v>
      </c>
      <c r="L88" s="18">
        <f>CU1</f>
        <v>2</v>
      </c>
      <c r="N88">
        <v>2</v>
      </c>
    </row>
    <row r="89" spans="1:14" x14ac:dyDescent="0.4">
      <c r="A89" s="14" t="s">
        <v>207</v>
      </c>
      <c r="B89">
        <v>2</v>
      </c>
      <c r="L89" s="18">
        <f>CV1</f>
        <v>2</v>
      </c>
      <c r="N89">
        <v>2</v>
      </c>
    </row>
    <row r="90" spans="1:14" x14ac:dyDescent="0.4">
      <c r="A90" s="14" t="s">
        <v>208</v>
      </c>
      <c r="B90">
        <v>1</v>
      </c>
      <c r="L90" s="18">
        <f>CW1</f>
        <v>1</v>
      </c>
      <c r="N90">
        <v>2</v>
      </c>
    </row>
    <row r="91" spans="1:14" x14ac:dyDescent="0.4">
      <c r="A91" s="14" t="s">
        <v>209</v>
      </c>
      <c r="B91">
        <v>2</v>
      </c>
      <c r="L91" s="18">
        <f>CX1</f>
        <v>2</v>
      </c>
      <c r="N91">
        <v>2</v>
      </c>
    </row>
    <row r="92" spans="1:14" x14ac:dyDescent="0.4">
      <c r="A92" s="14" t="s">
        <v>210</v>
      </c>
      <c r="B92">
        <v>1</v>
      </c>
      <c r="L92" s="18">
        <f>CY1</f>
        <v>1</v>
      </c>
      <c r="N92">
        <v>2</v>
      </c>
    </row>
    <row r="93" spans="1:14" x14ac:dyDescent="0.4">
      <c r="A93" s="14" t="s">
        <v>211</v>
      </c>
      <c r="B93">
        <v>1</v>
      </c>
      <c r="L93" s="18">
        <f>CZ1</f>
        <v>1</v>
      </c>
      <c r="N93">
        <v>1</v>
      </c>
    </row>
    <row r="94" spans="1:14" x14ac:dyDescent="0.4">
      <c r="A94" s="14" t="s">
        <v>212</v>
      </c>
      <c r="B94">
        <v>1</v>
      </c>
      <c r="L94" s="18">
        <f>DA1</f>
        <v>1</v>
      </c>
      <c r="N94">
        <v>2</v>
      </c>
    </row>
    <row r="95" spans="1:14" x14ac:dyDescent="0.4">
      <c r="A95" s="14" t="s">
        <v>213</v>
      </c>
      <c r="B95">
        <v>1</v>
      </c>
      <c r="L95" s="18">
        <f>DB1</f>
        <v>1</v>
      </c>
      <c r="N95">
        <v>1</v>
      </c>
    </row>
    <row r="96" spans="1:14" x14ac:dyDescent="0.4">
      <c r="A96" s="14" t="s">
        <v>214</v>
      </c>
      <c r="B96">
        <v>2</v>
      </c>
      <c r="L96" s="18">
        <f>DC1</f>
        <v>2</v>
      </c>
      <c r="N96">
        <v>1</v>
      </c>
    </row>
    <row r="97" spans="1:14" x14ac:dyDescent="0.4">
      <c r="A97" s="14" t="s">
        <v>215</v>
      </c>
      <c r="B97">
        <v>2</v>
      </c>
      <c r="L97" s="18">
        <f>DD1</f>
        <v>2</v>
      </c>
      <c r="N97">
        <v>1</v>
      </c>
    </row>
    <row r="98" spans="1:14" x14ac:dyDescent="0.4">
      <c r="A98" s="14" t="s">
        <v>216</v>
      </c>
      <c r="B98">
        <v>2</v>
      </c>
      <c r="L98" s="18">
        <f>DE1</f>
        <v>2</v>
      </c>
      <c r="N98">
        <v>1</v>
      </c>
    </row>
    <row r="99" spans="1:14" x14ac:dyDescent="0.4">
      <c r="A99" s="14" t="s">
        <v>217</v>
      </c>
      <c r="B99">
        <v>2</v>
      </c>
      <c r="L99" s="18">
        <f>DF1</f>
        <v>2</v>
      </c>
      <c r="N99">
        <v>2</v>
      </c>
    </row>
    <row r="100" spans="1:14" x14ac:dyDescent="0.4">
      <c r="A100" s="14" t="s">
        <v>218</v>
      </c>
      <c r="B100">
        <v>1</v>
      </c>
      <c r="L100" s="18">
        <f>DG1</f>
        <v>1</v>
      </c>
      <c r="N100">
        <v>2</v>
      </c>
    </row>
    <row r="101" spans="1:14" x14ac:dyDescent="0.4">
      <c r="L101" s="17"/>
      <c r="N101">
        <v>2</v>
      </c>
    </row>
    <row r="102" spans="1:14" x14ac:dyDescent="0.4">
      <c r="L102" s="17"/>
      <c r="N102">
        <v>2</v>
      </c>
    </row>
    <row r="103" spans="1:14" x14ac:dyDescent="0.4">
      <c r="L103" s="17"/>
      <c r="N103">
        <v>1</v>
      </c>
    </row>
    <row r="104" spans="1:14" x14ac:dyDescent="0.4">
      <c r="L104" s="17"/>
    </row>
    <row r="105" spans="1:14" x14ac:dyDescent="0.4">
      <c r="L105" s="17"/>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H105"/>
  <sheetViews>
    <sheetView topLeftCell="D1" workbookViewId="0">
      <selection activeCell="I12" sqref="I12"/>
    </sheetView>
  </sheetViews>
  <sheetFormatPr defaultRowHeight="18.75" x14ac:dyDescent="0.4"/>
  <cols>
    <col min="1" max="1" width="18.375" customWidth="1"/>
  </cols>
  <sheetData>
    <row r="1" spans="1:112" x14ac:dyDescent="0.4">
      <c r="A1" s="14" t="s">
        <v>121</v>
      </c>
      <c r="B1">
        <v>5</v>
      </c>
      <c r="C1">
        <v>7</v>
      </c>
      <c r="D1">
        <v>8</v>
      </c>
      <c r="M1" s="10" t="s">
        <v>1209</v>
      </c>
      <c r="N1" s="3">
        <v>9</v>
      </c>
      <c r="O1" s="3">
        <v>3.5</v>
      </c>
      <c r="P1" s="3" t="s">
        <v>1210</v>
      </c>
      <c r="Q1" s="3">
        <v>1</v>
      </c>
      <c r="R1" s="3">
        <v>3</v>
      </c>
      <c r="S1" s="3">
        <v>1</v>
      </c>
      <c r="T1" s="3" t="s">
        <v>1207</v>
      </c>
      <c r="U1" s="3">
        <v>4</v>
      </c>
      <c r="V1" s="3" t="s">
        <v>1211</v>
      </c>
      <c r="W1" s="3">
        <v>0</v>
      </c>
      <c r="X1" s="3">
        <v>0</v>
      </c>
      <c r="Y1" s="3">
        <v>0</v>
      </c>
      <c r="Z1" s="3">
        <v>9</v>
      </c>
      <c r="AA1" s="3" t="s">
        <v>1390</v>
      </c>
      <c r="AB1" s="3" t="s">
        <v>1201</v>
      </c>
      <c r="AC1" s="3">
        <v>1</v>
      </c>
      <c r="AD1" s="3" t="s">
        <v>1212</v>
      </c>
      <c r="AE1" s="3" t="s">
        <v>1213</v>
      </c>
      <c r="AF1" s="3">
        <v>1</v>
      </c>
      <c r="AG1" s="10">
        <v>9</v>
      </c>
      <c r="AH1" s="3" t="s">
        <v>1413</v>
      </c>
      <c r="AI1" s="3" t="s">
        <v>1214</v>
      </c>
      <c r="AJ1" s="3">
        <v>0</v>
      </c>
      <c r="AK1" s="3" t="s">
        <v>1214</v>
      </c>
      <c r="AL1" s="3" t="s">
        <v>1365</v>
      </c>
      <c r="AM1" s="3" t="s">
        <v>1415</v>
      </c>
      <c r="AN1" s="3" t="s">
        <v>1228</v>
      </c>
      <c r="AO1" s="3" t="s">
        <v>1416</v>
      </c>
      <c r="AP1" s="3">
        <v>1</v>
      </c>
      <c r="AQ1" s="3" t="s">
        <v>1229</v>
      </c>
      <c r="AR1" s="3" t="s">
        <v>1417</v>
      </c>
      <c r="AS1" s="3" t="s">
        <v>1230</v>
      </c>
      <c r="AT1" s="3" t="s">
        <v>1231</v>
      </c>
      <c r="AU1" s="3">
        <v>0</v>
      </c>
      <c r="AV1" s="3">
        <v>1</v>
      </c>
      <c r="AW1" s="3">
        <v>0</v>
      </c>
      <c r="AX1" s="3" t="s">
        <v>1232</v>
      </c>
      <c r="AY1" s="3" t="s">
        <v>1232</v>
      </c>
      <c r="AZ1" s="3" t="s">
        <v>1355</v>
      </c>
      <c r="BA1" s="10">
        <v>1</v>
      </c>
      <c r="BB1" s="3">
        <v>3</v>
      </c>
      <c r="BC1" s="3">
        <v>7</v>
      </c>
      <c r="BD1" s="3">
        <v>1</v>
      </c>
      <c r="BE1" s="3">
        <v>4</v>
      </c>
      <c r="BF1" s="3" t="s">
        <v>1442</v>
      </c>
      <c r="BG1" s="3">
        <v>0</v>
      </c>
      <c r="BH1" s="3">
        <v>2</v>
      </c>
      <c r="BI1" s="3">
        <v>3</v>
      </c>
      <c r="BJ1" s="3">
        <v>0</v>
      </c>
      <c r="BK1" s="3" t="s">
        <v>1242</v>
      </c>
      <c r="BL1" s="3" t="s">
        <v>1206</v>
      </c>
      <c r="BM1" s="3" t="s">
        <v>1344</v>
      </c>
      <c r="BN1" s="3" t="s">
        <v>1444</v>
      </c>
      <c r="BO1" s="3">
        <v>0</v>
      </c>
      <c r="BP1" s="3">
        <v>6</v>
      </c>
      <c r="BQ1" s="3">
        <v>3</v>
      </c>
      <c r="BR1" s="3" t="s">
        <v>1216</v>
      </c>
      <c r="BS1" s="3" t="s">
        <v>1392</v>
      </c>
      <c r="BT1" s="3" t="s">
        <v>1446</v>
      </c>
      <c r="BU1" s="10" t="s">
        <v>1355</v>
      </c>
      <c r="BV1" s="3">
        <v>6</v>
      </c>
      <c r="BW1" s="3" t="s">
        <v>1251</v>
      </c>
      <c r="BX1" s="3">
        <v>4</v>
      </c>
      <c r="BY1" s="3">
        <v>1</v>
      </c>
      <c r="BZ1" s="3" t="s">
        <v>1365</v>
      </c>
      <c r="CA1" s="3" t="s">
        <v>1462</v>
      </c>
      <c r="CB1" s="3">
        <v>9</v>
      </c>
      <c r="CC1" s="3">
        <v>2</v>
      </c>
      <c r="CD1" s="3">
        <v>2</v>
      </c>
      <c r="CE1" s="3">
        <v>5</v>
      </c>
      <c r="CF1" s="3" t="s">
        <v>1242</v>
      </c>
      <c r="CG1" s="3">
        <v>9</v>
      </c>
      <c r="CH1" s="3" t="s">
        <v>1252</v>
      </c>
      <c r="CI1" s="3">
        <v>7</v>
      </c>
      <c r="CJ1" s="3" t="s">
        <v>1464</v>
      </c>
      <c r="CK1" s="3" t="s">
        <v>1465</v>
      </c>
      <c r="CL1" s="3">
        <v>3</v>
      </c>
      <c r="CM1" s="3" t="s">
        <v>1355</v>
      </c>
      <c r="CN1" s="3" t="s">
        <v>1466</v>
      </c>
      <c r="CO1" s="10">
        <v>7</v>
      </c>
      <c r="CP1" s="3">
        <v>1</v>
      </c>
      <c r="CQ1" s="3">
        <v>4</v>
      </c>
      <c r="CR1" s="3">
        <v>7</v>
      </c>
      <c r="CS1" s="3">
        <v>7</v>
      </c>
      <c r="CT1" s="3">
        <v>0</v>
      </c>
      <c r="CU1" s="3" t="s">
        <v>1353</v>
      </c>
      <c r="CV1" s="3" t="s">
        <v>1482</v>
      </c>
      <c r="CW1" s="3" t="s">
        <v>1483</v>
      </c>
      <c r="CX1" s="3">
        <v>1</v>
      </c>
      <c r="CY1" s="3">
        <v>1</v>
      </c>
      <c r="CZ1" s="3" t="s">
        <v>1484</v>
      </c>
      <c r="DA1" s="3">
        <v>4</v>
      </c>
      <c r="DB1" s="3" t="s">
        <v>1205</v>
      </c>
      <c r="DC1" s="3" t="s">
        <v>1209</v>
      </c>
      <c r="DD1" s="3" t="s">
        <v>1485</v>
      </c>
      <c r="DE1" s="3" t="s">
        <v>1486</v>
      </c>
      <c r="DF1" s="3" t="s">
        <v>1487</v>
      </c>
      <c r="DG1" s="3" t="s">
        <v>1227</v>
      </c>
      <c r="DH1" s="3">
        <v>0</v>
      </c>
    </row>
    <row r="2" spans="1:112" x14ac:dyDescent="0.4">
      <c r="A2" s="14" t="s">
        <v>122</v>
      </c>
      <c r="B2">
        <v>9</v>
      </c>
      <c r="J2">
        <v>0</v>
      </c>
      <c r="K2">
        <f>COUNTIF(B$1:H$100,"0")</f>
        <v>11</v>
      </c>
      <c r="M2" s="18">
        <f>N1</f>
        <v>9</v>
      </c>
    </row>
    <row r="3" spans="1:112" x14ac:dyDescent="0.4">
      <c r="A3" s="14" t="s">
        <v>123</v>
      </c>
      <c r="B3">
        <v>3.5</v>
      </c>
      <c r="J3">
        <v>1</v>
      </c>
      <c r="K3">
        <f>COUNTIF(B1:H100,"1")</f>
        <v>37</v>
      </c>
      <c r="M3" s="18">
        <f>O1</f>
        <v>3.5</v>
      </c>
    </row>
    <row r="4" spans="1:112" x14ac:dyDescent="0.4">
      <c r="A4" s="14" t="s">
        <v>124</v>
      </c>
      <c r="B4">
        <v>1</v>
      </c>
      <c r="C4">
        <v>3</v>
      </c>
      <c r="D4">
        <v>4</v>
      </c>
      <c r="E4">
        <v>5</v>
      </c>
      <c r="F4">
        <v>6</v>
      </c>
      <c r="G4">
        <v>7</v>
      </c>
      <c r="H4">
        <v>8</v>
      </c>
      <c r="J4">
        <v>2</v>
      </c>
      <c r="K4">
        <f>COUNTIF(B1:H100,"2")</f>
        <v>16</v>
      </c>
      <c r="M4" s="18" t="str">
        <f>P1</f>
        <v>1,3,4,5,6,7,8</v>
      </c>
      <c r="O4" s="3" t="s">
        <v>2158</v>
      </c>
    </row>
    <row r="5" spans="1:112" x14ac:dyDescent="0.4">
      <c r="A5" s="14" t="s">
        <v>125</v>
      </c>
      <c r="B5">
        <v>1</v>
      </c>
      <c r="J5">
        <v>3</v>
      </c>
      <c r="K5">
        <f>COUNTIF(B1:H100,"3")</f>
        <v>22</v>
      </c>
      <c r="M5" s="18">
        <f>Q1</f>
        <v>1</v>
      </c>
      <c r="O5" s="15">
        <v>9</v>
      </c>
    </row>
    <row r="6" spans="1:112" x14ac:dyDescent="0.4">
      <c r="A6" s="14" t="s">
        <v>126</v>
      </c>
      <c r="B6">
        <v>3</v>
      </c>
      <c r="J6">
        <v>4</v>
      </c>
      <c r="K6">
        <f>COUNTIF(B1:H100,"4")</f>
        <v>21</v>
      </c>
      <c r="M6" s="18">
        <f>R1</f>
        <v>3</v>
      </c>
      <c r="O6" s="15">
        <v>3.5</v>
      </c>
    </row>
    <row r="7" spans="1:112" x14ac:dyDescent="0.4">
      <c r="A7" s="14" t="s">
        <v>127</v>
      </c>
      <c r="B7">
        <v>1</v>
      </c>
      <c r="J7">
        <v>5</v>
      </c>
      <c r="K7">
        <f>COUNTIF(B1:H100,"5")</f>
        <v>16</v>
      </c>
      <c r="M7" s="18">
        <f>S1</f>
        <v>1</v>
      </c>
      <c r="O7" s="15" t="s">
        <v>2159</v>
      </c>
    </row>
    <row r="8" spans="1:112" x14ac:dyDescent="0.4">
      <c r="A8" s="14" t="s">
        <v>128</v>
      </c>
      <c r="B8">
        <v>3</v>
      </c>
      <c r="C8">
        <v>4</v>
      </c>
      <c r="J8">
        <v>6</v>
      </c>
      <c r="K8">
        <f>COUNTIF(B1:H100,"6")</f>
        <v>15</v>
      </c>
      <c r="M8" s="18" t="str">
        <f>T1</f>
        <v>3,4</v>
      </c>
      <c r="O8" s="15">
        <v>1</v>
      </c>
    </row>
    <row r="9" spans="1:112" x14ac:dyDescent="0.4">
      <c r="A9" s="14" t="s">
        <v>129</v>
      </c>
      <c r="B9">
        <v>4</v>
      </c>
      <c r="J9">
        <v>7</v>
      </c>
      <c r="K9">
        <f>COUNTIF(B1:H100,"7")</f>
        <v>28</v>
      </c>
      <c r="M9" s="18">
        <f>U1</f>
        <v>4</v>
      </c>
      <c r="O9" s="15">
        <v>3</v>
      </c>
    </row>
    <row r="10" spans="1:112" x14ac:dyDescent="0.4">
      <c r="A10" s="14" t="s">
        <v>130</v>
      </c>
      <c r="B10">
        <v>3</v>
      </c>
      <c r="C10">
        <v>5</v>
      </c>
      <c r="J10">
        <v>8</v>
      </c>
      <c r="K10">
        <f>COUNTIF(B1:H100,"8")</f>
        <v>11</v>
      </c>
      <c r="M10" s="18" t="str">
        <f>V1</f>
        <v>3,5</v>
      </c>
      <c r="O10" s="15">
        <v>1</v>
      </c>
    </row>
    <row r="11" spans="1:112" x14ac:dyDescent="0.4">
      <c r="A11" s="14" t="s">
        <v>131</v>
      </c>
      <c r="B11">
        <v>0</v>
      </c>
      <c r="J11">
        <v>9</v>
      </c>
      <c r="K11">
        <f>COUNTIF(B1:H100,"9")</f>
        <v>9</v>
      </c>
      <c r="M11" s="18">
        <f>W1</f>
        <v>0</v>
      </c>
      <c r="O11" s="15" t="s">
        <v>2132</v>
      </c>
    </row>
    <row r="12" spans="1:112" x14ac:dyDescent="0.4">
      <c r="A12" s="14" t="s">
        <v>132</v>
      </c>
      <c r="B12">
        <v>0</v>
      </c>
      <c r="M12" s="18">
        <f>X1</f>
        <v>0</v>
      </c>
      <c r="O12" s="15">
        <v>4</v>
      </c>
    </row>
    <row r="13" spans="1:112" x14ac:dyDescent="0.4">
      <c r="A13" s="14" t="s">
        <v>133</v>
      </c>
      <c r="B13">
        <v>0</v>
      </c>
      <c r="M13" s="18">
        <f>Y1</f>
        <v>0</v>
      </c>
      <c r="O13" s="15" t="s">
        <v>2160</v>
      </c>
    </row>
    <row r="14" spans="1:112" x14ac:dyDescent="0.4">
      <c r="A14" s="14" t="s">
        <v>134</v>
      </c>
      <c r="B14">
        <v>9</v>
      </c>
      <c r="M14" s="18">
        <f>Z1</f>
        <v>9</v>
      </c>
      <c r="O14" s="15">
        <v>0</v>
      </c>
    </row>
    <row r="15" spans="1:112" x14ac:dyDescent="0.4">
      <c r="A15" s="14" t="s">
        <v>135</v>
      </c>
      <c r="B15">
        <v>2</v>
      </c>
      <c r="C15">
        <v>6</v>
      </c>
      <c r="D15">
        <v>7</v>
      </c>
      <c r="M15" s="18" t="str">
        <f>AA1</f>
        <v>2,6,7</v>
      </c>
      <c r="O15" s="15">
        <v>0</v>
      </c>
    </row>
    <row r="16" spans="1:112" x14ac:dyDescent="0.4">
      <c r="A16" s="14" t="s">
        <v>136</v>
      </c>
      <c r="B16">
        <v>1</v>
      </c>
      <c r="C16">
        <v>4</v>
      </c>
      <c r="M16" s="18" t="str">
        <f>AB1</f>
        <v>1,4</v>
      </c>
      <c r="O16" s="15">
        <v>0</v>
      </c>
    </row>
    <row r="17" spans="1:17" x14ac:dyDescent="0.4">
      <c r="A17" s="14" t="s">
        <v>137</v>
      </c>
      <c r="B17">
        <v>1</v>
      </c>
      <c r="M17" s="18">
        <f>AC1</f>
        <v>1</v>
      </c>
      <c r="O17" s="15">
        <v>9</v>
      </c>
    </row>
    <row r="18" spans="1:17" x14ac:dyDescent="0.4">
      <c r="A18" s="14" t="s">
        <v>138</v>
      </c>
      <c r="B18">
        <v>1</v>
      </c>
      <c r="C18">
        <v>2</v>
      </c>
      <c r="D18">
        <v>5</v>
      </c>
      <c r="M18" s="18" t="str">
        <f>AD1</f>
        <v>1,2,5</v>
      </c>
      <c r="O18" s="15" t="s">
        <v>2161</v>
      </c>
    </row>
    <row r="19" spans="1:17" x14ac:dyDescent="0.4">
      <c r="A19" s="14" t="s">
        <v>139</v>
      </c>
      <c r="B19">
        <v>3</v>
      </c>
      <c r="C19">
        <v>7</v>
      </c>
      <c r="D19">
        <v>9</v>
      </c>
      <c r="M19" s="18" t="str">
        <f>AE1</f>
        <v>3,7,9</v>
      </c>
      <c r="O19" s="15" t="s">
        <v>2142</v>
      </c>
    </row>
    <row r="20" spans="1:17" x14ac:dyDescent="0.4">
      <c r="A20" s="14" t="s">
        <v>140</v>
      </c>
      <c r="B20">
        <v>1</v>
      </c>
      <c r="M20" s="18">
        <f>AF1</f>
        <v>1</v>
      </c>
      <c r="O20" s="15">
        <v>1</v>
      </c>
    </row>
    <row r="21" spans="1:17" x14ac:dyDescent="0.4">
      <c r="A21" s="14" t="s">
        <v>1100</v>
      </c>
      <c r="B21">
        <v>9</v>
      </c>
      <c r="M21" s="18">
        <f>AG1</f>
        <v>9</v>
      </c>
      <c r="N21" s="17"/>
      <c r="O21" s="17" t="s">
        <v>2156</v>
      </c>
      <c r="P21" s="17"/>
      <c r="Q21" s="17"/>
    </row>
    <row r="22" spans="1:17" x14ac:dyDescent="0.4">
      <c r="A22" s="14" t="s">
        <v>142</v>
      </c>
      <c r="B22">
        <v>3</v>
      </c>
      <c r="C22">
        <v>5</v>
      </c>
      <c r="D22">
        <v>8</v>
      </c>
      <c r="M22" s="18" t="str">
        <f>AH1</f>
        <v>3,5,8</v>
      </c>
      <c r="O22" t="s">
        <v>2162</v>
      </c>
    </row>
    <row r="23" spans="1:17" x14ac:dyDescent="0.4">
      <c r="A23" s="14" t="s">
        <v>143</v>
      </c>
      <c r="B23">
        <v>1</v>
      </c>
      <c r="C23">
        <v>5</v>
      </c>
      <c r="M23" s="18" t="str">
        <f>AI1</f>
        <v>1,5</v>
      </c>
      <c r="O23">
        <v>1</v>
      </c>
    </row>
    <row r="24" spans="1:17" x14ac:dyDescent="0.4">
      <c r="A24" s="14" t="s">
        <v>144</v>
      </c>
      <c r="B24">
        <v>0</v>
      </c>
      <c r="M24" s="18">
        <f>AJ1</f>
        <v>0</v>
      </c>
      <c r="O24">
        <v>9</v>
      </c>
    </row>
    <row r="25" spans="1:17" x14ac:dyDescent="0.4">
      <c r="A25" s="14" t="s">
        <v>145</v>
      </c>
      <c r="B25">
        <v>1</v>
      </c>
      <c r="C25">
        <v>5</v>
      </c>
      <c r="M25" s="18" t="str">
        <f>AK1</f>
        <v>1,5</v>
      </c>
      <c r="O25" t="s">
        <v>2163</v>
      </c>
    </row>
    <row r="26" spans="1:17" x14ac:dyDescent="0.4">
      <c r="A26" s="14" t="s">
        <v>146</v>
      </c>
      <c r="B26">
        <v>1</v>
      </c>
      <c r="C26">
        <v>3</v>
      </c>
      <c r="M26" s="18" t="str">
        <f>AL1</f>
        <v>1,3</v>
      </c>
      <c r="O26" t="s">
        <v>2157</v>
      </c>
    </row>
    <row r="27" spans="1:17" x14ac:dyDescent="0.4">
      <c r="A27" s="14" t="s">
        <v>147</v>
      </c>
      <c r="B27">
        <v>3</v>
      </c>
      <c r="C27">
        <v>5</v>
      </c>
      <c r="M27" s="18" t="str">
        <f>AM1</f>
        <v>3,5</v>
      </c>
      <c r="O27">
        <v>0</v>
      </c>
    </row>
    <row r="28" spans="1:17" x14ac:dyDescent="0.4">
      <c r="A28" s="14" t="s">
        <v>148</v>
      </c>
      <c r="B28">
        <v>6</v>
      </c>
      <c r="C28">
        <v>7</v>
      </c>
      <c r="M28" s="18" t="str">
        <f>AN1</f>
        <v>6,7</v>
      </c>
      <c r="O28" t="s">
        <v>2157</v>
      </c>
    </row>
    <row r="29" spans="1:17" x14ac:dyDescent="0.4">
      <c r="A29" s="14" t="s">
        <v>149</v>
      </c>
      <c r="B29">
        <v>2</v>
      </c>
      <c r="C29">
        <v>6</v>
      </c>
      <c r="D29">
        <v>7</v>
      </c>
      <c r="E29">
        <v>9</v>
      </c>
      <c r="M29" s="18" t="str">
        <f>AO1</f>
        <v>2,6,7,9</v>
      </c>
      <c r="O29" t="s">
        <v>2139</v>
      </c>
    </row>
    <row r="30" spans="1:17" x14ac:dyDescent="0.4">
      <c r="A30" s="14" t="s">
        <v>150</v>
      </c>
      <c r="B30">
        <v>1</v>
      </c>
      <c r="M30" s="18">
        <f>AP1</f>
        <v>1</v>
      </c>
      <c r="O30" t="s">
        <v>2160</v>
      </c>
    </row>
    <row r="31" spans="1:17" x14ac:dyDescent="0.4">
      <c r="A31" s="14" t="s">
        <v>151</v>
      </c>
      <c r="B31">
        <v>1</v>
      </c>
      <c r="C31">
        <v>3</v>
      </c>
      <c r="D31">
        <v>4</v>
      </c>
      <c r="E31">
        <v>5</v>
      </c>
      <c r="F31">
        <v>7</v>
      </c>
      <c r="M31" s="18" t="str">
        <f>AQ1</f>
        <v>1,3,4,5,7</v>
      </c>
      <c r="O31" t="s">
        <v>2164</v>
      </c>
    </row>
    <row r="32" spans="1:17" x14ac:dyDescent="0.4">
      <c r="A32" s="14" t="s">
        <v>152</v>
      </c>
      <c r="B32">
        <v>4</v>
      </c>
      <c r="C32">
        <v>6</v>
      </c>
      <c r="D32">
        <v>7</v>
      </c>
      <c r="M32" s="18" t="str">
        <f>AR1</f>
        <v>4,6,7</v>
      </c>
      <c r="O32" t="s">
        <v>2165</v>
      </c>
    </row>
    <row r="33" spans="1:15" x14ac:dyDescent="0.4">
      <c r="A33" s="14" t="s">
        <v>153</v>
      </c>
      <c r="B33">
        <v>7</v>
      </c>
      <c r="C33">
        <v>9</v>
      </c>
      <c r="M33" s="18" t="str">
        <f>AS1</f>
        <v>7,9</v>
      </c>
      <c r="O33">
        <v>1</v>
      </c>
    </row>
    <row r="34" spans="1:15" x14ac:dyDescent="0.4">
      <c r="A34" s="14" t="s">
        <v>154</v>
      </c>
      <c r="B34">
        <v>2</v>
      </c>
      <c r="C34">
        <v>3</v>
      </c>
      <c r="D34">
        <v>4</v>
      </c>
      <c r="M34" s="18" t="str">
        <f>AT1</f>
        <v>2,3,4</v>
      </c>
      <c r="O34" t="s">
        <v>2166</v>
      </c>
    </row>
    <row r="35" spans="1:15" x14ac:dyDescent="0.4">
      <c r="A35" s="14" t="s">
        <v>155</v>
      </c>
      <c r="B35">
        <v>0</v>
      </c>
      <c r="M35" s="18">
        <f>AU1</f>
        <v>0</v>
      </c>
      <c r="O35" t="s">
        <v>2167</v>
      </c>
    </row>
    <row r="36" spans="1:15" x14ac:dyDescent="0.4">
      <c r="A36" s="14" t="s">
        <v>156</v>
      </c>
      <c r="B36">
        <v>1</v>
      </c>
      <c r="M36" s="18">
        <f>AV1</f>
        <v>1</v>
      </c>
      <c r="O36" t="s">
        <v>2168</v>
      </c>
    </row>
    <row r="37" spans="1:15" x14ac:dyDescent="0.4">
      <c r="A37" s="14" t="s">
        <v>157</v>
      </c>
      <c r="B37">
        <v>0</v>
      </c>
      <c r="M37" s="18">
        <f>AW1</f>
        <v>0</v>
      </c>
      <c r="O37" t="s">
        <v>2169</v>
      </c>
    </row>
    <row r="38" spans="1:15" x14ac:dyDescent="0.4">
      <c r="A38" s="14" t="s">
        <v>158</v>
      </c>
      <c r="B38">
        <v>7</v>
      </c>
      <c r="C38">
        <v>8</v>
      </c>
      <c r="M38" s="18" t="str">
        <f>AX1</f>
        <v>7,8</v>
      </c>
      <c r="O38">
        <v>0</v>
      </c>
    </row>
    <row r="39" spans="1:15" x14ac:dyDescent="0.4">
      <c r="A39" s="14" t="s">
        <v>159</v>
      </c>
      <c r="B39">
        <v>7</v>
      </c>
      <c r="C39">
        <v>8</v>
      </c>
      <c r="M39" s="18" t="str">
        <f>AY1</f>
        <v>7,8</v>
      </c>
      <c r="O39">
        <v>1</v>
      </c>
    </row>
    <row r="40" spans="1:15" x14ac:dyDescent="0.4">
      <c r="A40" s="14" t="s">
        <v>160</v>
      </c>
      <c r="B40">
        <v>1</v>
      </c>
      <c r="C40">
        <v>2</v>
      </c>
      <c r="M40" s="18" t="str">
        <f>AZ1</f>
        <v>1,2</v>
      </c>
      <c r="O40">
        <v>0</v>
      </c>
    </row>
    <row r="41" spans="1:15" x14ac:dyDescent="0.4">
      <c r="A41" s="14" t="s">
        <v>625</v>
      </c>
      <c r="B41">
        <v>1</v>
      </c>
      <c r="M41" s="18">
        <f>BA1</f>
        <v>1</v>
      </c>
      <c r="O41" t="s">
        <v>2170</v>
      </c>
    </row>
    <row r="42" spans="1:15" x14ac:dyDescent="0.4">
      <c r="A42" s="14" t="s">
        <v>161</v>
      </c>
      <c r="B42">
        <v>3</v>
      </c>
      <c r="M42" s="18">
        <f>BB1</f>
        <v>3</v>
      </c>
      <c r="O42" t="s">
        <v>2170</v>
      </c>
    </row>
    <row r="43" spans="1:15" x14ac:dyDescent="0.4">
      <c r="A43" s="14" t="s">
        <v>162</v>
      </c>
      <c r="B43">
        <v>7</v>
      </c>
      <c r="M43" s="18">
        <f>BC1</f>
        <v>7</v>
      </c>
      <c r="O43" t="s">
        <v>2147</v>
      </c>
    </row>
    <row r="44" spans="1:15" x14ac:dyDescent="0.4">
      <c r="A44" s="14" t="s">
        <v>163</v>
      </c>
      <c r="B44">
        <v>1</v>
      </c>
      <c r="M44" s="18">
        <f>BD1</f>
        <v>1</v>
      </c>
      <c r="O44">
        <v>1</v>
      </c>
    </row>
    <row r="45" spans="1:15" x14ac:dyDescent="0.4">
      <c r="A45" s="14" t="s">
        <v>164</v>
      </c>
      <c r="B45">
        <v>4</v>
      </c>
      <c r="M45" s="18">
        <f>BE1</f>
        <v>4</v>
      </c>
      <c r="O45">
        <v>3</v>
      </c>
    </row>
    <row r="46" spans="1:15" x14ac:dyDescent="0.4">
      <c r="A46" s="14" t="s">
        <v>165</v>
      </c>
      <c r="B46">
        <v>1</v>
      </c>
      <c r="C46">
        <v>7</v>
      </c>
      <c r="M46" s="18" t="str">
        <f>BF1</f>
        <v>1,7</v>
      </c>
      <c r="O46">
        <v>7</v>
      </c>
    </row>
    <row r="47" spans="1:15" x14ac:dyDescent="0.4">
      <c r="A47" s="14" t="s">
        <v>166</v>
      </c>
      <c r="B47">
        <v>0</v>
      </c>
      <c r="M47" s="18">
        <f>BG1</f>
        <v>0</v>
      </c>
      <c r="O47">
        <v>1</v>
      </c>
    </row>
    <row r="48" spans="1:15" x14ac:dyDescent="0.4">
      <c r="A48" s="14" t="s">
        <v>167</v>
      </c>
      <c r="B48">
        <v>2</v>
      </c>
      <c r="M48" s="18">
        <f>BH1</f>
        <v>2</v>
      </c>
      <c r="O48">
        <v>4</v>
      </c>
    </row>
    <row r="49" spans="1:15" x14ac:dyDescent="0.4">
      <c r="A49" s="14" t="s">
        <v>168</v>
      </c>
      <c r="B49">
        <v>3</v>
      </c>
      <c r="M49" s="18">
        <f>BI1</f>
        <v>3</v>
      </c>
      <c r="O49" t="s">
        <v>2171</v>
      </c>
    </row>
    <row r="50" spans="1:15" x14ac:dyDescent="0.4">
      <c r="A50" s="14" t="s">
        <v>169</v>
      </c>
      <c r="B50">
        <v>0</v>
      </c>
      <c r="M50" s="18">
        <f>BJ1</f>
        <v>0</v>
      </c>
      <c r="O50">
        <v>0</v>
      </c>
    </row>
    <row r="51" spans="1:15" x14ac:dyDescent="0.4">
      <c r="A51" s="14" t="s">
        <v>170</v>
      </c>
      <c r="B51">
        <v>3</v>
      </c>
      <c r="C51">
        <v>7</v>
      </c>
      <c r="D51">
        <v>8</v>
      </c>
      <c r="M51" s="18" t="str">
        <f>BK1</f>
        <v>3,7,8</v>
      </c>
      <c r="O51">
        <v>2</v>
      </c>
    </row>
    <row r="52" spans="1:15" x14ac:dyDescent="0.4">
      <c r="A52" s="14" t="s">
        <v>171</v>
      </c>
      <c r="B52">
        <v>1</v>
      </c>
      <c r="C52">
        <v>2</v>
      </c>
      <c r="M52" s="18" t="str">
        <f>BL1</f>
        <v>1,2</v>
      </c>
      <c r="O52">
        <v>3</v>
      </c>
    </row>
    <row r="53" spans="1:15" x14ac:dyDescent="0.4">
      <c r="A53" s="14" t="s">
        <v>172</v>
      </c>
      <c r="B53">
        <v>2</v>
      </c>
      <c r="C53">
        <v>6</v>
      </c>
      <c r="M53" s="18" t="str">
        <f>BM1</f>
        <v>2,6</v>
      </c>
      <c r="O53">
        <v>0</v>
      </c>
    </row>
    <row r="54" spans="1:15" x14ac:dyDescent="0.4">
      <c r="A54" s="14" t="s">
        <v>173</v>
      </c>
      <c r="B54">
        <v>3</v>
      </c>
      <c r="C54">
        <v>5</v>
      </c>
      <c r="M54" s="18" t="str">
        <f>BN1</f>
        <v>3,5</v>
      </c>
      <c r="O54" t="s">
        <v>2172</v>
      </c>
    </row>
    <row r="55" spans="1:15" x14ac:dyDescent="0.4">
      <c r="A55" s="14" t="s">
        <v>174</v>
      </c>
      <c r="B55">
        <v>0</v>
      </c>
      <c r="M55" s="18">
        <f>BO1</f>
        <v>0</v>
      </c>
      <c r="O55" t="s">
        <v>2147</v>
      </c>
    </row>
    <row r="56" spans="1:15" x14ac:dyDescent="0.4">
      <c r="A56" s="14" t="s">
        <v>175</v>
      </c>
      <c r="B56">
        <v>6</v>
      </c>
      <c r="M56" s="18">
        <f>BP1</f>
        <v>6</v>
      </c>
      <c r="O56" t="s">
        <v>2173</v>
      </c>
    </row>
    <row r="57" spans="1:15" x14ac:dyDescent="0.4">
      <c r="A57" s="14" t="s">
        <v>176</v>
      </c>
      <c r="B57">
        <v>3</v>
      </c>
      <c r="M57" s="18">
        <f>BQ1</f>
        <v>3</v>
      </c>
      <c r="O57" t="s">
        <v>2160</v>
      </c>
    </row>
    <row r="58" spans="1:15" x14ac:dyDescent="0.4">
      <c r="A58" s="14" t="s">
        <v>177</v>
      </c>
      <c r="B58">
        <v>1</v>
      </c>
      <c r="C58">
        <v>3</v>
      </c>
      <c r="D58">
        <v>4</v>
      </c>
      <c r="M58" s="18" t="str">
        <f>BR1</f>
        <v>1,3,4</v>
      </c>
      <c r="O58">
        <v>0</v>
      </c>
    </row>
    <row r="59" spans="1:15" x14ac:dyDescent="0.4">
      <c r="A59" s="14" t="s">
        <v>178</v>
      </c>
      <c r="B59">
        <v>1</v>
      </c>
      <c r="C59">
        <v>9</v>
      </c>
      <c r="M59" s="18" t="str">
        <f>BS1</f>
        <v>1,9</v>
      </c>
      <c r="O59">
        <v>6</v>
      </c>
    </row>
    <row r="60" spans="1:15" x14ac:dyDescent="0.4">
      <c r="A60" s="14" t="s">
        <v>179</v>
      </c>
      <c r="B60">
        <v>1</v>
      </c>
      <c r="C60">
        <v>3</v>
      </c>
      <c r="D60">
        <v>7</v>
      </c>
      <c r="M60" s="18" t="str">
        <f>BT1</f>
        <v>1,3,7</v>
      </c>
      <c r="O60">
        <v>3</v>
      </c>
    </row>
    <row r="61" spans="1:15" x14ac:dyDescent="0.4">
      <c r="A61" s="14" t="s">
        <v>1700</v>
      </c>
      <c r="B61">
        <v>1</v>
      </c>
      <c r="C61">
        <v>2</v>
      </c>
      <c r="M61" s="18" t="str">
        <f>BU1</f>
        <v>1,2</v>
      </c>
      <c r="O61" t="s">
        <v>2145</v>
      </c>
    </row>
    <row r="62" spans="1:15" x14ac:dyDescent="0.4">
      <c r="A62" s="14" t="s">
        <v>181</v>
      </c>
      <c r="B62">
        <v>6</v>
      </c>
      <c r="M62" s="18">
        <f>BV1</f>
        <v>6</v>
      </c>
      <c r="O62" t="s">
        <v>2114</v>
      </c>
    </row>
    <row r="63" spans="1:15" x14ac:dyDescent="0.4">
      <c r="A63" s="14" t="s">
        <v>182</v>
      </c>
      <c r="B63">
        <v>4</v>
      </c>
      <c r="C63">
        <v>6</v>
      </c>
      <c r="M63" s="18" t="str">
        <f>BW1</f>
        <v>4,6</v>
      </c>
      <c r="O63" t="s">
        <v>2174</v>
      </c>
    </row>
    <row r="64" spans="1:15" x14ac:dyDescent="0.4">
      <c r="A64" s="14" t="s">
        <v>183</v>
      </c>
      <c r="B64">
        <v>4</v>
      </c>
      <c r="M64" s="18">
        <f>BX1</f>
        <v>4</v>
      </c>
      <c r="O64" t="s">
        <v>2147</v>
      </c>
    </row>
    <row r="65" spans="1:15" x14ac:dyDescent="0.4">
      <c r="A65" s="14" t="s">
        <v>184</v>
      </c>
      <c r="B65">
        <v>1</v>
      </c>
      <c r="M65" s="18">
        <f>BY1</f>
        <v>1</v>
      </c>
      <c r="O65">
        <v>6</v>
      </c>
    </row>
    <row r="66" spans="1:15" x14ac:dyDescent="0.4">
      <c r="A66" s="14" t="s">
        <v>185</v>
      </c>
      <c r="B66">
        <v>1</v>
      </c>
      <c r="C66">
        <v>3</v>
      </c>
      <c r="M66" s="18" t="str">
        <f>BZ1</f>
        <v>1,3</v>
      </c>
      <c r="O66" t="s">
        <v>2175</v>
      </c>
    </row>
    <row r="67" spans="1:15" x14ac:dyDescent="0.4">
      <c r="A67" s="14" t="s">
        <v>186</v>
      </c>
      <c r="B67">
        <v>5</v>
      </c>
      <c r="C67">
        <v>6</v>
      </c>
      <c r="D67">
        <v>7</v>
      </c>
      <c r="E67">
        <v>8</v>
      </c>
      <c r="M67" s="18" t="str">
        <f>CA1</f>
        <v>5,6,7,8</v>
      </c>
      <c r="O67">
        <v>4</v>
      </c>
    </row>
    <row r="68" spans="1:15" x14ac:dyDescent="0.4">
      <c r="A68" s="14" t="s">
        <v>187</v>
      </c>
      <c r="B68">
        <v>9</v>
      </c>
      <c r="M68" s="18">
        <f>CB1</f>
        <v>9</v>
      </c>
      <c r="O68">
        <v>1</v>
      </c>
    </row>
    <row r="69" spans="1:15" x14ac:dyDescent="0.4">
      <c r="A69" s="14" t="s">
        <v>188</v>
      </c>
      <c r="B69">
        <v>2</v>
      </c>
      <c r="M69" s="18">
        <f>CC1</f>
        <v>2</v>
      </c>
      <c r="O69" t="s">
        <v>2139</v>
      </c>
    </row>
    <row r="70" spans="1:15" x14ac:dyDescent="0.4">
      <c r="A70" s="14" t="s">
        <v>189</v>
      </c>
      <c r="B70">
        <v>2</v>
      </c>
      <c r="M70" s="18">
        <f>CD1</f>
        <v>2</v>
      </c>
      <c r="O70" t="s">
        <v>2176</v>
      </c>
    </row>
    <row r="71" spans="1:15" x14ac:dyDescent="0.4">
      <c r="A71" s="14" t="s">
        <v>190</v>
      </c>
      <c r="B71">
        <v>5</v>
      </c>
      <c r="M71" s="18">
        <f>CE1</f>
        <v>5</v>
      </c>
      <c r="O71">
        <v>9</v>
      </c>
    </row>
    <row r="72" spans="1:15" x14ac:dyDescent="0.4">
      <c r="A72" s="14" t="s">
        <v>191</v>
      </c>
      <c r="B72">
        <v>3</v>
      </c>
      <c r="C72">
        <v>7</v>
      </c>
      <c r="D72">
        <v>8</v>
      </c>
      <c r="M72" s="18" t="str">
        <f>CF1</f>
        <v>3,7,8</v>
      </c>
      <c r="O72">
        <v>2</v>
      </c>
    </row>
    <row r="73" spans="1:15" x14ac:dyDescent="0.4">
      <c r="A73" s="14" t="s">
        <v>192</v>
      </c>
      <c r="B73">
        <v>9</v>
      </c>
      <c r="M73" s="18">
        <f>CG1</f>
        <v>9</v>
      </c>
      <c r="O73">
        <v>2</v>
      </c>
    </row>
    <row r="74" spans="1:15" x14ac:dyDescent="0.4">
      <c r="A74" s="14" t="s">
        <v>193</v>
      </c>
      <c r="B74">
        <v>1</v>
      </c>
      <c r="C74">
        <v>4</v>
      </c>
      <c r="D74">
        <v>7</v>
      </c>
      <c r="M74" s="18" t="str">
        <f>CH1</f>
        <v>1,4,7</v>
      </c>
      <c r="O74">
        <v>5</v>
      </c>
    </row>
    <row r="75" spans="1:15" x14ac:dyDescent="0.4">
      <c r="A75" s="14" t="s">
        <v>194</v>
      </c>
      <c r="B75">
        <v>7</v>
      </c>
      <c r="M75" s="18">
        <f>CI1</f>
        <v>7</v>
      </c>
      <c r="O75" t="s">
        <v>2172</v>
      </c>
    </row>
    <row r="76" spans="1:15" x14ac:dyDescent="0.4">
      <c r="A76" s="14" t="s">
        <v>195</v>
      </c>
      <c r="B76">
        <v>1</v>
      </c>
      <c r="C76">
        <v>4</v>
      </c>
      <c r="D76">
        <v>6</v>
      </c>
      <c r="M76" s="18" t="str">
        <f>CJ1</f>
        <v>1,4,6</v>
      </c>
      <c r="O76">
        <v>9</v>
      </c>
    </row>
    <row r="77" spans="1:15" x14ac:dyDescent="0.4">
      <c r="A77" s="14" t="s">
        <v>196</v>
      </c>
      <c r="B77">
        <v>2</v>
      </c>
      <c r="M77" s="18">
        <v>2</v>
      </c>
      <c r="O77" t="s">
        <v>2177</v>
      </c>
    </row>
    <row r="78" spans="1:15" x14ac:dyDescent="0.4">
      <c r="A78" s="14" t="s">
        <v>197</v>
      </c>
      <c r="B78">
        <v>3</v>
      </c>
      <c r="M78" s="18">
        <f>CL1</f>
        <v>3</v>
      </c>
      <c r="O78">
        <v>7</v>
      </c>
    </row>
    <row r="79" spans="1:15" x14ac:dyDescent="0.4">
      <c r="A79" s="14" t="s">
        <v>198</v>
      </c>
      <c r="B79">
        <v>1</v>
      </c>
      <c r="C79">
        <v>2</v>
      </c>
      <c r="M79" s="18" t="str">
        <f>CM1</f>
        <v>1,2</v>
      </c>
      <c r="O79" t="s">
        <v>2178</v>
      </c>
    </row>
    <row r="80" spans="1:15" x14ac:dyDescent="0.4">
      <c r="A80" s="14" t="s">
        <v>199</v>
      </c>
      <c r="B80">
        <v>4</v>
      </c>
      <c r="C80">
        <v>7</v>
      </c>
      <c r="M80" s="18" t="str">
        <f>CN1</f>
        <v>4,7</v>
      </c>
      <c r="O80">
        <v>2</v>
      </c>
    </row>
    <row r="81" spans="1:15" x14ac:dyDescent="0.4">
      <c r="A81" s="14" t="s">
        <v>2091</v>
      </c>
      <c r="B81">
        <v>7</v>
      </c>
      <c r="M81" s="18">
        <f>CO1</f>
        <v>7</v>
      </c>
      <c r="O81">
        <v>3</v>
      </c>
    </row>
    <row r="82" spans="1:15" x14ac:dyDescent="0.4">
      <c r="A82" s="14" t="s">
        <v>200</v>
      </c>
      <c r="B82">
        <v>1</v>
      </c>
      <c r="M82" s="18">
        <f>CP1</f>
        <v>1</v>
      </c>
      <c r="O82" t="s">
        <v>2147</v>
      </c>
    </row>
    <row r="83" spans="1:15" x14ac:dyDescent="0.4">
      <c r="A83" s="14" t="s">
        <v>201</v>
      </c>
      <c r="B83">
        <v>4</v>
      </c>
      <c r="M83" s="18">
        <f>CQ1</f>
        <v>4</v>
      </c>
      <c r="O83" t="s">
        <v>2179</v>
      </c>
    </row>
    <row r="84" spans="1:15" x14ac:dyDescent="0.4">
      <c r="A84" s="14" t="s">
        <v>202</v>
      </c>
      <c r="B84">
        <v>7</v>
      </c>
      <c r="M84" s="18">
        <f>CR1</f>
        <v>7</v>
      </c>
      <c r="O84">
        <v>7</v>
      </c>
    </row>
    <row r="85" spans="1:15" x14ac:dyDescent="0.4">
      <c r="A85" s="14" t="s">
        <v>203</v>
      </c>
      <c r="B85">
        <v>7</v>
      </c>
      <c r="M85" s="18">
        <f>CS1</f>
        <v>7</v>
      </c>
      <c r="O85">
        <v>1</v>
      </c>
    </row>
    <row r="86" spans="1:15" x14ac:dyDescent="0.4">
      <c r="A86" s="14" t="s">
        <v>204</v>
      </c>
      <c r="B86">
        <v>0</v>
      </c>
      <c r="M86" s="18">
        <f>CT1</f>
        <v>0</v>
      </c>
      <c r="O86">
        <v>4</v>
      </c>
    </row>
    <row r="87" spans="1:15" x14ac:dyDescent="0.4">
      <c r="A87" s="14" t="s">
        <v>205</v>
      </c>
      <c r="B87">
        <v>4</v>
      </c>
      <c r="C87">
        <v>6</v>
      </c>
      <c r="D87">
        <v>7</v>
      </c>
      <c r="E87">
        <v>8</v>
      </c>
      <c r="M87" s="18" t="str">
        <f>CU1</f>
        <v>4,6,7,8</v>
      </c>
      <c r="O87">
        <v>7</v>
      </c>
    </row>
    <row r="88" spans="1:15" x14ac:dyDescent="0.4">
      <c r="A88" s="14" t="s">
        <v>206</v>
      </c>
      <c r="B88">
        <v>3</v>
      </c>
      <c r="C88">
        <v>5</v>
      </c>
      <c r="D88">
        <v>7</v>
      </c>
      <c r="M88" s="18" t="str">
        <f>CV1</f>
        <v>3,5,7</v>
      </c>
      <c r="O88">
        <v>7</v>
      </c>
    </row>
    <row r="89" spans="1:15" x14ac:dyDescent="0.4">
      <c r="A89" s="14" t="s">
        <v>207</v>
      </c>
      <c r="B89">
        <v>1</v>
      </c>
      <c r="C89">
        <v>2</v>
      </c>
      <c r="D89">
        <v>4</v>
      </c>
      <c r="E89">
        <v>6</v>
      </c>
      <c r="M89" s="18" t="str">
        <f>CW1</f>
        <v>1,2,4,6</v>
      </c>
      <c r="O89">
        <v>0</v>
      </c>
    </row>
    <row r="90" spans="1:15" x14ac:dyDescent="0.4">
      <c r="A90" s="14" t="s">
        <v>208</v>
      </c>
      <c r="B90">
        <v>1</v>
      </c>
      <c r="M90" s="18">
        <f>CX1</f>
        <v>1</v>
      </c>
      <c r="O90" t="s">
        <v>2180</v>
      </c>
    </row>
    <row r="91" spans="1:15" x14ac:dyDescent="0.4">
      <c r="A91" s="14" t="s">
        <v>209</v>
      </c>
      <c r="B91">
        <v>1</v>
      </c>
      <c r="M91" s="18">
        <f>CY1</f>
        <v>1</v>
      </c>
      <c r="O91" t="s">
        <v>2181</v>
      </c>
    </row>
    <row r="92" spans="1:15" x14ac:dyDescent="0.4">
      <c r="A92" s="14" t="s">
        <v>210</v>
      </c>
      <c r="B92">
        <v>1</v>
      </c>
      <c r="C92">
        <v>6</v>
      </c>
      <c r="D92">
        <v>7</v>
      </c>
      <c r="M92" s="18" t="str">
        <f>CZ1</f>
        <v>1,6,7</v>
      </c>
      <c r="O92" t="s">
        <v>2182</v>
      </c>
    </row>
    <row r="93" spans="1:15" x14ac:dyDescent="0.4">
      <c r="A93" s="14" t="s">
        <v>211</v>
      </c>
      <c r="B93">
        <v>4</v>
      </c>
      <c r="M93" s="18">
        <f>DA1</f>
        <v>4</v>
      </c>
      <c r="O93">
        <v>1</v>
      </c>
    </row>
    <row r="94" spans="1:15" x14ac:dyDescent="0.4">
      <c r="A94" s="14" t="s">
        <v>212</v>
      </c>
      <c r="B94">
        <v>1</v>
      </c>
      <c r="C94">
        <v>2</v>
      </c>
      <c r="D94">
        <v>4</v>
      </c>
      <c r="M94" s="18" t="str">
        <f>DB1</f>
        <v>1,2,4</v>
      </c>
      <c r="O94">
        <v>1</v>
      </c>
    </row>
    <row r="95" spans="1:15" x14ac:dyDescent="0.4">
      <c r="A95" s="14" t="s">
        <v>213</v>
      </c>
      <c r="B95">
        <v>5</v>
      </c>
      <c r="C95">
        <v>7</v>
      </c>
      <c r="D95">
        <v>8</v>
      </c>
      <c r="M95" s="18" t="str">
        <f>DC1</f>
        <v>5,7,8</v>
      </c>
      <c r="O95" t="s">
        <v>2183</v>
      </c>
    </row>
    <row r="96" spans="1:15" x14ac:dyDescent="0.4">
      <c r="A96" s="14" t="s">
        <v>214</v>
      </c>
      <c r="B96">
        <v>1</v>
      </c>
      <c r="C96">
        <v>2</v>
      </c>
      <c r="D96">
        <v>3</v>
      </c>
      <c r="E96">
        <v>5</v>
      </c>
      <c r="M96" s="18" t="str">
        <f>DD1</f>
        <v>1,2,3,5</v>
      </c>
      <c r="O96">
        <v>4</v>
      </c>
    </row>
    <row r="97" spans="1:15" x14ac:dyDescent="0.4">
      <c r="A97" s="14" t="s">
        <v>215</v>
      </c>
      <c r="B97">
        <v>1</v>
      </c>
      <c r="C97">
        <v>4</v>
      </c>
      <c r="D97">
        <v>6</v>
      </c>
      <c r="E97">
        <v>7</v>
      </c>
      <c r="M97" s="18" t="str">
        <f>DE1</f>
        <v>1,4,6,7</v>
      </c>
      <c r="O97" t="s">
        <v>2144</v>
      </c>
    </row>
    <row r="98" spans="1:15" x14ac:dyDescent="0.4">
      <c r="A98" s="14" t="s">
        <v>216</v>
      </c>
      <c r="B98">
        <v>1</v>
      </c>
      <c r="C98">
        <v>8</v>
      </c>
      <c r="M98" s="18" t="str">
        <f>DF1</f>
        <v>1,8</v>
      </c>
      <c r="O98" t="s">
        <v>2158</v>
      </c>
    </row>
    <row r="99" spans="1:15" x14ac:dyDescent="0.4">
      <c r="A99" s="14" t="s">
        <v>217</v>
      </c>
      <c r="B99">
        <v>1</v>
      </c>
      <c r="C99">
        <v>4</v>
      </c>
      <c r="D99">
        <v>5</v>
      </c>
      <c r="M99" s="18" t="str">
        <f>DG1</f>
        <v>1,4,5</v>
      </c>
      <c r="O99" t="s">
        <v>2184</v>
      </c>
    </row>
    <row r="100" spans="1:15" x14ac:dyDescent="0.4">
      <c r="A100" s="14" t="s">
        <v>218</v>
      </c>
      <c r="B100">
        <v>0</v>
      </c>
      <c r="M100" s="18">
        <f>DH1</f>
        <v>0</v>
      </c>
      <c r="O100" t="s">
        <v>2185</v>
      </c>
    </row>
    <row r="101" spans="1:15" x14ac:dyDescent="0.4">
      <c r="M101" s="17"/>
      <c r="O101" t="s">
        <v>2186</v>
      </c>
    </row>
    <row r="102" spans="1:15" x14ac:dyDescent="0.4">
      <c r="M102" s="17"/>
      <c r="O102" t="s">
        <v>2153</v>
      </c>
    </row>
    <row r="103" spans="1:15" x14ac:dyDescent="0.4">
      <c r="M103" s="17"/>
      <c r="O103">
        <v>0</v>
      </c>
    </row>
    <row r="104" spans="1:15" x14ac:dyDescent="0.4">
      <c r="M104" s="17"/>
    </row>
    <row r="105" spans="1:15" x14ac:dyDescent="0.4">
      <c r="M105" s="17"/>
    </row>
  </sheetData>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workbookViewId="0">
      <selection activeCell="L1" sqref="L1:DG100"/>
    </sheetView>
  </sheetViews>
  <sheetFormatPr defaultRowHeight="18.75" x14ac:dyDescent="0.4"/>
  <cols>
    <col min="1" max="1" width="18.375" customWidth="1"/>
  </cols>
  <sheetData>
    <row r="1" spans="1:111" x14ac:dyDescent="0.4">
      <c r="A1" s="14" t="s">
        <v>121</v>
      </c>
      <c r="B1">
        <v>4</v>
      </c>
      <c r="L1" s="3">
        <v>4</v>
      </c>
      <c r="M1" s="3">
        <v>4</v>
      </c>
      <c r="N1" s="3" t="s">
        <v>1214</v>
      </c>
      <c r="O1" s="3" t="s">
        <v>1214</v>
      </c>
      <c r="P1" s="3" t="s">
        <v>1201</v>
      </c>
      <c r="Q1" s="3">
        <v>1</v>
      </c>
      <c r="R1" s="3" t="s">
        <v>1206</v>
      </c>
      <c r="S1" s="3" t="s">
        <v>1215</v>
      </c>
      <c r="T1" s="3" t="s">
        <v>1197</v>
      </c>
      <c r="U1" s="3" t="s">
        <v>1201</v>
      </c>
      <c r="V1" s="3">
        <v>0</v>
      </c>
      <c r="W1" s="3" t="s">
        <v>1206</v>
      </c>
      <c r="X1" s="3">
        <v>1</v>
      </c>
      <c r="Y1" s="3">
        <v>4</v>
      </c>
      <c r="Z1" s="3">
        <v>1</v>
      </c>
      <c r="AA1" s="3">
        <v>4</v>
      </c>
      <c r="AB1" s="3">
        <v>4</v>
      </c>
      <c r="AC1" s="3" t="s">
        <v>1216</v>
      </c>
      <c r="AD1" s="3" t="s">
        <v>1205</v>
      </c>
      <c r="AE1" s="3">
        <v>2</v>
      </c>
      <c r="AF1" s="3" t="s">
        <v>1399</v>
      </c>
      <c r="AG1" s="3">
        <v>1</v>
      </c>
      <c r="AH1" s="3">
        <v>1</v>
      </c>
      <c r="AI1" s="3">
        <v>5</v>
      </c>
      <c r="AJ1" s="3" t="s">
        <v>1206</v>
      </c>
      <c r="AK1" s="3">
        <v>0</v>
      </c>
      <c r="AL1" s="3">
        <v>1</v>
      </c>
      <c r="AM1" s="3" t="s">
        <v>1206</v>
      </c>
      <c r="AN1" s="3">
        <v>1</v>
      </c>
      <c r="AO1" s="3">
        <v>1</v>
      </c>
      <c r="AP1" s="3" t="s">
        <v>1201</v>
      </c>
      <c r="AQ1" s="3">
        <v>4</v>
      </c>
      <c r="AR1" s="3" t="s">
        <v>1214</v>
      </c>
      <c r="AS1" s="3">
        <v>4</v>
      </c>
      <c r="AT1" s="3">
        <v>5</v>
      </c>
      <c r="AU1" s="3">
        <v>1</v>
      </c>
      <c r="AV1" s="3">
        <v>1</v>
      </c>
      <c r="AW1" s="3">
        <v>5</v>
      </c>
      <c r="AX1" s="3">
        <v>5</v>
      </c>
      <c r="AY1" s="3" t="s">
        <v>1412</v>
      </c>
      <c r="AZ1" s="3">
        <v>1</v>
      </c>
      <c r="BA1" s="3">
        <v>1</v>
      </c>
      <c r="BB1" s="3">
        <v>1</v>
      </c>
      <c r="BC1" s="3">
        <v>1</v>
      </c>
      <c r="BD1" s="3">
        <v>1</v>
      </c>
      <c r="BE1" s="3">
        <v>1</v>
      </c>
      <c r="BF1" s="3">
        <v>1</v>
      </c>
      <c r="BG1" s="3">
        <v>1</v>
      </c>
      <c r="BH1" s="3">
        <v>5</v>
      </c>
      <c r="BI1" s="3">
        <v>5</v>
      </c>
      <c r="BJ1" s="3">
        <v>1</v>
      </c>
      <c r="BK1" s="3">
        <v>0</v>
      </c>
      <c r="BL1" s="3" t="s">
        <v>1365</v>
      </c>
      <c r="BM1" s="3">
        <v>0</v>
      </c>
      <c r="BN1" s="3">
        <v>2</v>
      </c>
      <c r="BO1" s="3">
        <v>0</v>
      </c>
      <c r="BP1" s="3">
        <v>0</v>
      </c>
      <c r="BQ1" s="3">
        <v>1</v>
      </c>
      <c r="BR1" s="3">
        <v>1</v>
      </c>
      <c r="BS1" s="3" t="s">
        <v>1201</v>
      </c>
      <c r="BT1" s="3">
        <v>5</v>
      </c>
      <c r="BU1" s="3">
        <v>1</v>
      </c>
      <c r="BV1" s="3">
        <v>1</v>
      </c>
      <c r="BW1" s="3">
        <v>1</v>
      </c>
      <c r="BX1" s="3">
        <v>1</v>
      </c>
      <c r="BY1" s="3">
        <v>1</v>
      </c>
      <c r="BZ1" s="3">
        <v>1</v>
      </c>
      <c r="CA1" s="3">
        <v>1</v>
      </c>
      <c r="CB1" s="3">
        <v>5</v>
      </c>
      <c r="CC1" s="3">
        <v>1</v>
      </c>
      <c r="CD1" s="3" t="s">
        <v>1206</v>
      </c>
      <c r="CE1" s="3" t="s">
        <v>1206</v>
      </c>
      <c r="CF1" s="3">
        <v>0</v>
      </c>
      <c r="CG1" s="3" t="s">
        <v>1216</v>
      </c>
      <c r="CH1" s="3">
        <v>5</v>
      </c>
      <c r="CI1" s="3" t="s">
        <v>1201</v>
      </c>
      <c r="CJ1" s="3">
        <v>0</v>
      </c>
      <c r="CK1" s="3">
        <v>5</v>
      </c>
      <c r="CL1" s="3">
        <v>4</v>
      </c>
      <c r="CM1" s="3" t="s">
        <v>1201</v>
      </c>
      <c r="CN1" s="3">
        <v>1</v>
      </c>
      <c r="CO1" s="3">
        <v>1</v>
      </c>
      <c r="CP1" s="3" t="s">
        <v>1198</v>
      </c>
      <c r="CQ1" s="3" t="s">
        <v>1201</v>
      </c>
      <c r="CR1" s="3">
        <v>1</v>
      </c>
      <c r="CS1" s="3">
        <v>1</v>
      </c>
      <c r="CT1" s="3" t="s">
        <v>1201</v>
      </c>
      <c r="CU1" s="3">
        <v>1</v>
      </c>
      <c r="CV1" s="3" t="s">
        <v>1215</v>
      </c>
      <c r="CW1" s="3">
        <v>1</v>
      </c>
      <c r="CX1" s="3" t="s">
        <v>1206</v>
      </c>
      <c r="CY1" s="3" t="s">
        <v>1203</v>
      </c>
      <c r="CZ1" s="3">
        <v>4</v>
      </c>
      <c r="DA1" s="3">
        <v>4</v>
      </c>
      <c r="DB1" s="3">
        <v>1</v>
      </c>
      <c r="DC1" s="3" t="s">
        <v>1206</v>
      </c>
      <c r="DD1" s="3">
        <v>4</v>
      </c>
      <c r="DE1" s="3" t="s">
        <v>1201</v>
      </c>
      <c r="DF1" s="3">
        <v>1</v>
      </c>
      <c r="DG1" s="3">
        <v>1</v>
      </c>
    </row>
    <row r="2" spans="1:111" x14ac:dyDescent="0.4">
      <c r="A2" s="14" t="s">
        <v>122</v>
      </c>
      <c r="B2">
        <v>4</v>
      </c>
      <c r="I2">
        <v>0</v>
      </c>
      <c r="J2">
        <f>COUNTIF($B$1:$H$100,"0")</f>
        <v>7</v>
      </c>
      <c r="L2" s="18">
        <f>M1</f>
        <v>4</v>
      </c>
    </row>
    <row r="3" spans="1:111" x14ac:dyDescent="0.4">
      <c r="A3" s="14" t="s">
        <v>123</v>
      </c>
      <c r="B3">
        <v>1</v>
      </c>
      <c r="C3">
        <v>5</v>
      </c>
      <c r="I3">
        <v>1</v>
      </c>
      <c r="J3">
        <f>COUNTIF($B$1:$H$100,"1")</f>
        <v>68</v>
      </c>
      <c r="L3" s="18" t="str">
        <f>N1</f>
        <v>1,5</v>
      </c>
    </row>
    <row r="4" spans="1:111" x14ac:dyDescent="0.4">
      <c r="A4" s="14" t="s">
        <v>124</v>
      </c>
      <c r="B4">
        <v>1</v>
      </c>
      <c r="C4">
        <v>5</v>
      </c>
      <c r="I4">
        <v>2</v>
      </c>
      <c r="J4">
        <f>COUNTIF($B$1:$H$100,"2")</f>
        <v>16</v>
      </c>
      <c r="L4" s="18" t="str">
        <f>O1</f>
        <v>1,5</v>
      </c>
      <c r="N4" s="3">
        <v>4</v>
      </c>
    </row>
    <row r="5" spans="1:111" x14ac:dyDescent="0.4">
      <c r="A5" s="14" t="s">
        <v>125</v>
      </c>
      <c r="B5">
        <v>1</v>
      </c>
      <c r="C5">
        <v>4</v>
      </c>
      <c r="I5">
        <v>3</v>
      </c>
      <c r="J5">
        <f>COUNTIF($B$1:$H$100,"3")</f>
        <v>7</v>
      </c>
      <c r="L5" s="18" t="str">
        <f>P1</f>
        <v>1,4</v>
      </c>
      <c r="N5" s="15">
        <v>4</v>
      </c>
    </row>
    <row r="6" spans="1:111" x14ac:dyDescent="0.4">
      <c r="A6" s="14" t="s">
        <v>126</v>
      </c>
      <c r="B6">
        <v>1</v>
      </c>
      <c r="I6">
        <v>4</v>
      </c>
      <c r="J6">
        <f>COUNTIF($B$1:$H$100,"4")</f>
        <v>27</v>
      </c>
      <c r="L6" s="18">
        <f>Q1</f>
        <v>1</v>
      </c>
      <c r="N6" s="15" t="s">
        <v>2157</v>
      </c>
    </row>
    <row r="7" spans="1:111" x14ac:dyDescent="0.4">
      <c r="A7" s="14" t="s">
        <v>127</v>
      </c>
      <c r="B7">
        <v>1</v>
      </c>
      <c r="C7">
        <v>2</v>
      </c>
      <c r="I7">
        <v>5</v>
      </c>
      <c r="J7">
        <f>COUNTIF($B$1:$H$100,"5")</f>
        <v>13</v>
      </c>
      <c r="L7" s="18" t="str">
        <f>R1</f>
        <v>1,2</v>
      </c>
      <c r="N7" s="15" t="s">
        <v>2157</v>
      </c>
    </row>
    <row r="8" spans="1:111" x14ac:dyDescent="0.4">
      <c r="A8" s="14" t="s">
        <v>128</v>
      </c>
      <c r="B8">
        <v>1</v>
      </c>
      <c r="C8">
        <v>2</v>
      </c>
      <c r="D8">
        <v>3</v>
      </c>
      <c r="E8">
        <v>4</v>
      </c>
      <c r="I8">
        <v>6</v>
      </c>
      <c r="J8">
        <f>COUNTIF($B$1:$H$100,"6")</f>
        <v>1</v>
      </c>
      <c r="L8" s="18" t="str">
        <f>S1</f>
        <v>1,2,3,4</v>
      </c>
      <c r="N8" s="15" t="s">
        <v>2142</v>
      </c>
    </row>
    <row r="9" spans="1:111" x14ac:dyDescent="0.4">
      <c r="A9" s="14" t="s">
        <v>129</v>
      </c>
      <c r="B9">
        <v>2</v>
      </c>
      <c r="C9">
        <v>4</v>
      </c>
      <c r="L9" s="18" t="str">
        <f>T1</f>
        <v>2,4</v>
      </c>
      <c r="N9" s="15">
        <v>1</v>
      </c>
    </row>
    <row r="10" spans="1:111" x14ac:dyDescent="0.4">
      <c r="A10" s="14" t="s">
        <v>130</v>
      </c>
      <c r="B10">
        <v>1</v>
      </c>
      <c r="C10">
        <v>4</v>
      </c>
      <c r="L10" s="18" t="str">
        <f>U1</f>
        <v>1,4</v>
      </c>
      <c r="N10" s="15" t="s">
        <v>2147</v>
      </c>
    </row>
    <row r="11" spans="1:111" x14ac:dyDescent="0.4">
      <c r="A11" s="14" t="s">
        <v>131</v>
      </c>
      <c r="B11">
        <v>0</v>
      </c>
      <c r="L11" s="18">
        <f>V1</f>
        <v>0</v>
      </c>
      <c r="N11" s="15" t="s">
        <v>2143</v>
      </c>
    </row>
    <row r="12" spans="1:111" x14ac:dyDescent="0.4">
      <c r="A12" s="14" t="s">
        <v>132</v>
      </c>
      <c r="B12">
        <v>1</v>
      </c>
      <c r="C12">
        <v>2</v>
      </c>
      <c r="L12" s="18" t="str">
        <f>W1</f>
        <v>1,2</v>
      </c>
      <c r="N12" s="15" t="s">
        <v>2140</v>
      </c>
    </row>
    <row r="13" spans="1:111" x14ac:dyDescent="0.4">
      <c r="A13" s="14" t="s">
        <v>133</v>
      </c>
      <c r="B13">
        <v>1</v>
      </c>
      <c r="L13" s="18">
        <f>X1</f>
        <v>1</v>
      </c>
      <c r="N13" s="15" t="s">
        <v>2142</v>
      </c>
    </row>
    <row r="14" spans="1:111" x14ac:dyDescent="0.4">
      <c r="A14" s="14" t="s">
        <v>134</v>
      </c>
      <c r="B14">
        <v>4</v>
      </c>
      <c r="L14" s="18">
        <f>Y1</f>
        <v>4</v>
      </c>
      <c r="N14" s="15">
        <v>0</v>
      </c>
    </row>
    <row r="15" spans="1:111" x14ac:dyDescent="0.4">
      <c r="A15" s="14" t="s">
        <v>135</v>
      </c>
      <c r="B15">
        <v>1</v>
      </c>
      <c r="L15" s="18">
        <f>Z1</f>
        <v>1</v>
      </c>
      <c r="N15" s="15" t="s">
        <v>2147</v>
      </c>
    </row>
    <row r="16" spans="1:111" x14ac:dyDescent="0.4">
      <c r="A16" s="14" t="s">
        <v>136</v>
      </c>
      <c r="B16">
        <v>4</v>
      </c>
      <c r="L16" s="18">
        <f>AA1</f>
        <v>4</v>
      </c>
      <c r="N16" s="15">
        <v>1</v>
      </c>
    </row>
    <row r="17" spans="1:16" x14ac:dyDescent="0.4">
      <c r="A17" s="14" t="s">
        <v>137</v>
      </c>
      <c r="B17">
        <v>4</v>
      </c>
      <c r="L17" s="18">
        <f>AB1</f>
        <v>4</v>
      </c>
      <c r="N17" s="15">
        <v>4</v>
      </c>
    </row>
    <row r="18" spans="1:16" x14ac:dyDescent="0.4">
      <c r="A18" s="14" t="s">
        <v>138</v>
      </c>
      <c r="B18">
        <v>1</v>
      </c>
      <c r="C18">
        <v>3</v>
      </c>
      <c r="D18">
        <v>4</v>
      </c>
      <c r="L18" s="18" t="str">
        <f>AC1</f>
        <v>1,3,4</v>
      </c>
      <c r="N18" s="15">
        <v>1</v>
      </c>
    </row>
    <row r="19" spans="1:16" x14ac:dyDescent="0.4">
      <c r="A19" s="14" t="s">
        <v>139</v>
      </c>
      <c r="B19">
        <v>1</v>
      </c>
      <c r="C19">
        <v>2</v>
      </c>
      <c r="D19">
        <v>4</v>
      </c>
      <c r="L19" s="18" t="str">
        <f>AD1</f>
        <v>1,2,4</v>
      </c>
      <c r="N19" s="15">
        <v>4</v>
      </c>
    </row>
    <row r="20" spans="1:16" x14ac:dyDescent="0.4">
      <c r="A20" s="14" t="s">
        <v>140</v>
      </c>
      <c r="B20">
        <v>2</v>
      </c>
      <c r="L20" s="18">
        <f>AE1</f>
        <v>2</v>
      </c>
      <c r="N20" s="15">
        <v>4</v>
      </c>
    </row>
    <row r="21" spans="1:16" x14ac:dyDescent="0.4">
      <c r="A21" s="14" t="s">
        <v>1100</v>
      </c>
      <c r="B21">
        <v>1</v>
      </c>
      <c r="C21">
        <v>3</v>
      </c>
      <c r="L21" s="18" t="str">
        <f>AF1</f>
        <v>1,3</v>
      </c>
      <c r="M21" s="17"/>
      <c r="N21" s="17" t="s">
        <v>2145</v>
      </c>
      <c r="O21" s="17"/>
      <c r="P21" s="17"/>
    </row>
    <row r="22" spans="1:16" x14ac:dyDescent="0.4">
      <c r="A22" s="14" t="s">
        <v>142</v>
      </c>
      <c r="B22">
        <v>1</v>
      </c>
      <c r="L22" s="18">
        <f>AG1</f>
        <v>1</v>
      </c>
      <c r="N22" t="s">
        <v>2144</v>
      </c>
    </row>
    <row r="23" spans="1:16" x14ac:dyDescent="0.4">
      <c r="A23" s="14" t="s">
        <v>143</v>
      </c>
      <c r="B23">
        <v>1</v>
      </c>
      <c r="L23" s="18">
        <f>AH1</f>
        <v>1</v>
      </c>
      <c r="N23">
        <v>2</v>
      </c>
    </row>
    <row r="24" spans="1:16" x14ac:dyDescent="0.4">
      <c r="A24" s="14" t="s">
        <v>144</v>
      </c>
      <c r="B24">
        <v>5</v>
      </c>
      <c r="L24" s="18">
        <f>AI1</f>
        <v>5</v>
      </c>
      <c r="N24" t="s">
        <v>2139</v>
      </c>
    </row>
    <row r="25" spans="1:16" x14ac:dyDescent="0.4">
      <c r="A25" s="14" t="s">
        <v>145</v>
      </c>
      <c r="B25">
        <v>1</v>
      </c>
      <c r="C25">
        <v>2</v>
      </c>
      <c r="L25" s="18" t="str">
        <f>AJ1</f>
        <v>1,2</v>
      </c>
      <c r="N25">
        <v>1</v>
      </c>
    </row>
    <row r="26" spans="1:16" x14ac:dyDescent="0.4">
      <c r="A26" s="14" t="s">
        <v>146</v>
      </c>
      <c r="B26">
        <v>0</v>
      </c>
      <c r="L26" s="18">
        <f>AK1</f>
        <v>0</v>
      </c>
      <c r="N26">
        <v>1</v>
      </c>
    </row>
    <row r="27" spans="1:16" x14ac:dyDescent="0.4">
      <c r="A27" s="14" t="s">
        <v>147</v>
      </c>
      <c r="B27">
        <v>1</v>
      </c>
      <c r="L27" s="18">
        <f>AL1</f>
        <v>1</v>
      </c>
      <c r="N27">
        <v>5</v>
      </c>
    </row>
    <row r="28" spans="1:16" x14ac:dyDescent="0.4">
      <c r="A28" s="14" t="s">
        <v>148</v>
      </c>
      <c r="B28">
        <v>1</v>
      </c>
      <c r="C28">
        <v>2</v>
      </c>
      <c r="L28" s="18" t="str">
        <f>AM1</f>
        <v>1,2</v>
      </c>
      <c r="N28" t="s">
        <v>2147</v>
      </c>
    </row>
    <row r="29" spans="1:16" x14ac:dyDescent="0.4">
      <c r="A29" s="14" t="s">
        <v>149</v>
      </c>
      <c r="B29">
        <v>1</v>
      </c>
      <c r="L29" s="18">
        <f>AN1</f>
        <v>1</v>
      </c>
      <c r="N29">
        <v>0</v>
      </c>
    </row>
    <row r="30" spans="1:16" x14ac:dyDescent="0.4">
      <c r="A30" s="14" t="s">
        <v>150</v>
      </c>
      <c r="B30">
        <v>1</v>
      </c>
      <c r="L30" s="18">
        <f>AO1</f>
        <v>1</v>
      </c>
      <c r="N30">
        <v>1</v>
      </c>
    </row>
    <row r="31" spans="1:16" x14ac:dyDescent="0.4">
      <c r="A31" s="14" t="s">
        <v>151</v>
      </c>
      <c r="B31">
        <v>1</v>
      </c>
      <c r="C31">
        <v>4</v>
      </c>
      <c r="L31" s="18" t="str">
        <f>AP1</f>
        <v>1,4</v>
      </c>
      <c r="N31" t="s">
        <v>2147</v>
      </c>
    </row>
    <row r="32" spans="1:16" x14ac:dyDescent="0.4">
      <c r="A32" s="14" t="s">
        <v>152</v>
      </c>
      <c r="B32">
        <v>4</v>
      </c>
      <c r="L32" s="18">
        <f>AQ1</f>
        <v>4</v>
      </c>
      <c r="N32">
        <v>1</v>
      </c>
    </row>
    <row r="33" spans="1:14" x14ac:dyDescent="0.4">
      <c r="A33" s="14" t="s">
        <v>153</v>
      </c>
      <c r="B33">
        <v>1</v>
      </c>
      <c r="C33">
        <v>5</v>
      </c>
      <c r="L33" s="18" t="str">
        <f>AR1</f>
        <v>1,5</v>
      </c>
      <c r="N33">
        <v>1</v>
      </c>
    </row>
    <row r="34" spans="1:14" x14ac:dyDescent="0.4">
      <c r="A34" s="14" t="s">
        <v>154</v>
      </c>
      <c r="B34">
        <v>4</v>
      </c>
      <c r="L34" s="18">
        <f>AS1</f>
        <v>4</v>
      </c>
      <c r="N34" t="s">
        <v>2142</v>
      </c>
    </row>
    <row r="35" spans="1:14" x14ac:dyDescent="0.4">
      <c r="A35" s="14" t="s">
        <v>155</v>
      </c>
      <c r="B35">
        <v>5</v>
      </c>
      <c r="L35" s="18">
        <f>AT1</f>
        <v>5</v>
      </c>
      <c r="N35">
        <v>4</v>
      </c>
    </row>
    <row r="36" spans="1:14" x14ac:dyDescent="0.4">
      <c r="A36" s="14" t="s">
        <v>156</v>
      </c>
      <c r="B36">
        <v>1</v>
      </c>
      <c r="L36" s="18">
        <f>AU1</f>
        <v>1</v>
      </c>
      <c r="N36" t="s">
        <v>2157</v>
      </c>
    </row>
    <row r="37" spans="1:14" x14ac:dyDescent="0.4">
      <c r="A37" s="14" t="s">
        <v>157</v>
      </c>
      <c r="B37">
        <v>1</v>
      </c>
      <c r="L37" s="18">
        <f>AV1</f>
        <v>1</v>
      </c>
      <c r="N37">
        <v>4</v>
      </c>
    </row>
    <row r="38" spans="1:14" x14ac:dyDescent="0.4">
      <c r="A38" s="14" t="s">
        <v>158</v>
      </c>
      <c r="B38">
        <v>5</v>
      </c>
      <c r="L38" s="18">
        <f>AW1</f>
        <v>5</v>
      </c>
      <c r="N38">
        <v>5</v>
      </c>
    </row>
    <row r="39" spans="1:14" x14ac:dyDescent="0.4">
      <c r="A39" s="14" t="s">
        <v>159</v>
      </c>
      <c r="B39">
        <v>5</v>
      </c>
      <c r="L39" s="18">
        <f>AX1</f>
        <v>5</v>
      </c>
      <c r="N39">
        <v>1</v>
      </c>
    </row>
    <row r="40" spans="1:14" x14ac:dyDescent="0.4">
      <c r="A40" s="14" t="s">
        <v>160</v>
      </c>
      <c r="B40">
        <v>1</v>
      </c>
      <c r="C40">
        <v>4</v>
      </c>
      <c r="L40" s="18" t="str">
        <f>AY1</f>
        <v>1,4</v>
      </c>
      <c r="N40">
        <v>1</v>
      </c>
    </row>
    <row r="41" spans="1:14" x14ac:dyDescent="0.4">
      <c r="A41" s="14" t="s">
        <v>625</v>
      </c>
      <c r="B41">
        <v>1</v>
      </c>
      <c r="L41" s="18">
        <f>AZ1</f>
        <v>1</v>
      </c>
      <c r="N41">
        <v>5</v>
      </c>
    </row>
    <row r="42" spans="1:14" x14ac:dyDescent="0.4">
      <c r="A42" s="14" t="s">
        <v>161</v>
      </c>
      <c r="B42">
        <v>1</v>
      </c>
      <c r="L42" s="18">
        <f>BA1</f>
        <v>1</v>
      </c>
      <c r="N42">
        <v>5</v>
      </c>
    </row>
    <row r="43" spans="1:14" x14ac:dyDescent="0.4">
      <c r="A43" s="14" t="s">
        <v>162</v>
      </c>
      <c r="B43">
        <v>1</v>
      </c>
      <c r="L43" s="18">
        <f>BB1</f>
        <v>1</v>
      </c>
      <c r="N43" t="s">
        <v>2142</v>
      </c>
    </row>
    <row r="44" spans="1:14" x14ac:dyDescent="0.4">
      <c r="A44" s="14" t="s">
        <v>163</v>
      </c>
      <c r="B44">
        <v>1</v>
      </c>
      <c r="L44" s="18">
        <f>BC1</f>
        <v>1</v>
      </c>
      <c r="N44">
        <v>1</v>
      </c>
    </row>
    <row r="45" spans="1:14" x14ac:dyDescent="0.4">
      <c r="A45" s="14" t="s">
        <v>164</v>
      </c>
      <c r="B45">
        <v>1</v>
      </c>
      <c r="L45" s="18">
        <f>BD1</f>
        <v>1</v>
      </c>
      <c r="N45">
        <v>1</v>
      </c>
    </row>
    <row r="46" spans="1:14" x14ac:dyDescent="0.4">
      <c r="A46" s="14" t="s">
        <v>165</v>
      </c>
      <c r="B46">
        <v>1</v>
      </c>
      <c r="L46" s="18">
        <f>BE1</f>
        <v>1</v>
      </c>
      <c r="N46">
        <v>1</v>
      </c>
    </row>
    <row r="47" spans="1:14" x14ac:dyDescent="0.4">
      <c r="A47" s="14" t="s">
        <v>166</v>
      </c>
      <c r="B47">
        <v>1</v>
      </c>
      <c r="L47" s="18">
        <f>BF1</f>
        <v>1</v>
      </c>
      <c r="N47">
        <v>1</v>
      </c>
    </row>
    <row r="48" spans="1:14" x14ac:dyDescent="0.4">
      <c r="A48" s="14" t="s">
        <v>167</v>
      </c>
      <c r="B48">
        <v>1</v>
      </c>
      <c r="L48" s="18">
        <f>BG1</f>
        <v>1</v>
      </c>
      <c r="N48">
        <v>1</v>
      </c>
    </row>
    <row r="49" spans="1:14" x14ac:dyDescent="0.4">
      <c r="A49" s="14" t="s">
        <v>168</v>
      </c>
      <c r="B49">
        <v>5</v>
      </c>
      <c r="L49" s="18">
        <f>BH1</f>
        <v>5</v>
      </c>
      <c r="N49">
        <v>1</v>
      </c>
    </row>
    <row r="50" spans="1:14" x14ac:dyDescent="0.4">
      <c r="A50" s="14" t="s">
        <v>169</v>
      </c>
      <c r="B50">
        <v>5</v>
      </c>
      <c r="L50" s="18">
        <f>BI1</f>
        <v>5</v>
      </c>
      <c r="N50">
        <v>1</v>
      </c>
    </row>
    <row r="51" spans="1:14" x14ac:dyDescent="0.4">
      <c r="A51" s="14" t="s">
        <v>170</v>
      </c>
      <c r="B51">
        <v>1</v>
      </c>
      <c r="L51" s="18">
        <f>BJ1</f>
        <v>1</v>
      </c>
      <c r="N51">
        <v>1</v>
      </c>
    </row>
    <row r="52" spans="1:14" x14ac:dyDescent="0.4">
      <c r="A52" s="14" t="s">
        <v>171</v>
      </c>
      <c r="B52">
        <v>0</v>
      </c>
      <c r="L52" s="18">
        <f>BK1</f>
        <v>0</v>
      </c>
      <c r="N52">
        <v>5</v>
      </c>
    </row>
    <row r="53" spans="1:14" x14ac:dyDescent="0.4">
      <c r="A53" s="14" t="s">
        <v>172</v>
      </c>
      <c r="B53">
        <v>1</v>
      </c>
      <c r="C53">
        <v>3</v>
      </c>
      <c r="L53" s="18" t="str">
        <f>BL1</f>
        <v>1,3</v>
      </c>
      <c r="N53">
        <v>5</v>
      </c>
    </row>
    <row r="54" spans="1:14" x14ac:dyDescent="0.4">
      <c r="A54" s="14" t="s">
        <v>173</v>
      </c>
      <c r="B54">
        <v>0</v>
      </c>
      <c r="L54" s="18">
        <f>BM1</f>
        <v>0</v>
      </c>
      <c r="N54">
        <v>1</v>
      </c>
    </row>
    <row r="55" spans="1:14" x14ac:dyDescent="0.4">
      <c r="A55" s="14" t="s">
        <v>174</v>
      </c>
      <c r="B55">
        <v>2</v>
      </c>
      <c r="L55" s="18">
        <f>BN1</f>
        <v>2</v>
      </c>
      <c r="N55">
        <v>0</v>
      </c>
    </row>
    <row r="56" spans="1:14" x14ac:dyDescent="0.4">
      <c r="A56" s="14" t="s">
        <v>175</v>
      </c>
      <c r="B56">
        <v>0</v>
      </c>
      <c r="L56" s="18">
        <f>BO1</f>
        <v>0</v>
      </c>
      <c r="N56" t="s">
        <v>2139</v>
      </c>
    </row>
    <row r="57" spans="1:14" x14ac:dyDescent="0.4">
      <c r="A57" s="14" t="s">
        <v>176</v>
      </c>
      <c r="B57">
        <v>0</v>
      </c>
      <c r="L57" s="18">
        <f>BP1</f>
        <v>0</v>
      </c>
      <c r="N57">
        <v>0</v>
      </c>
    </row>
    <row r="58" spans="1:14" x14ac:dyDescent="0.4">
      <c r="A58" s="14" t="s">
        <v>177</v>
      </c>
      <c r="B58">
        <v>1</v>
      </c>
      <c r="L58" s="18">
        <f>BQ1</f>
        <v>1</v>
      </c>
      <c r="N58">
        <v>2</v>
      </c>
    </row>
    <row r="59" spans="1:14" x14ac:dyDescent="0.4">
      <c r="A59" s="14" t="s">
        <v>178</v>
      </c>
      <c r="B59">
        <v>1</v>
      </c>
      <c r="L59" s="18">
        <f>BR1</f>
        <v>1</v>
      </c>
      <c r="N59">
        <v>0</v>
      </c>
    </row>
    <row r="60" spans="1:14" x14ac:dyDescent="0.4">
      <c r="A60" s="14" t="s">
        <v>179</v>
      </c>
      <c r="B60">
        <v>1</v>
      </c>
      <c r="C60">
        <v>4</v>
      </c>
      <c r="L60" s="18" t="str">
        <f>BS1</f>
        <v>1,4</v>
      </c>
      <c r="N60">
        <v>0</v>
      </c>
    </row>
    <row r="61" spans="1:14" x14ac:dyDescent="0.4">
      <c r="A61" s="14" t="s">
        <v>1700</v>
      </c>
      <c r="B61">
        <v>5</v>
      </c>
      <c r="L61" s="18">
        <f>BT1</f>
        <v>5</v>
      </c>
      <c r="N61">
        <v>1</v>
      </c>
    </row>
    <row r="62" spans="1:14" x14ac:dyDescent="0.4">
      <c r="A62" s="14" t="s">
        <v>181</v>
      </c>
      <c r="B62">
        <v>1</v>
      </c>
      <c r="L62" s="18">
        <f>BU1</f>
        <v>1</v>
      </c>
      <c r="N62">
        <v>1</v>
      </c>
    </row>
    <row r="63" spans="1:14" x14ac:dyDescent="0.4">
      <c r="A63" s="14" t="s">
        <v>182</v>
      </c>
      <c r="B63">
        <v>1</v>
      </c>
      <c r="L63" s="18">
        <f>BV1</f>
        <v>1</v>
      </c>
      <c r="N63" t="s">
        <v>2142</v>
      </c>
    </row>
    <row r="64" spans="1:14" x14ac:dyDescent="0.4">
      <c r="A64" s="14" t="s">
        <v>183</v>
      </c>
      <c r="B64">
        <v>1</v>
      </c>
      <c r="L64" s="18">
        <f>BW1</f>
        <v>1</v>
      </c>
      <c r="N64">
        <v>5</v>
      </c>
    </row>
    <row r="65" spans="1:14" x14ac:dyDescent="0.4">
      <c r="A65" s="14" t="s">
        <v>184</v>
      </c>
      <c r="B65">
        <v>1</v>
      </c>
      <c r="L65" s="18">
        <f>BX1</f>
        <v>1</v>
      </c>
      <c r="N65">
        <v>1</v>
      </c>
    </row>
    <row r="66" spans="1:14" x14ac:dyDescent="0.4">
      <c r="A66" s="14" t="s">
        <v>185</v>
      </c>
      <c r="B66">
        <v>1</v>
      </c>
      <c r="L66" s="18">
        <f>BY1</f>
        <v>1</v>
      </c>
      <c r="N66">
        <v>1</v>
      </c>
    </row>
    <row r="67" spans="1:14" x14ac:dyDescent="0.4">
      <c r="A67" s="14" t="s">
        <v>186</v>
      </c>
      <c r="B67">
        <v>1</v>
      </c>
      <c r="L67" s="18">
        <f>BZ1</f>
        <v>1</v>
      </c>
      <c r="N67">
        <v>1</v>
      </c>
    </row>
    <row r="68" spans="1:14" x14ac:dyDescent="0.4">
      <c r="A68" s="14" t="s">
        <v>187</v>
      </c>
      <c r="B68">
        <v>1</v>
      </c>
      <c r="L68" s="18">
        <f>CA1</f>
        <v>1</v>
      </c>
      <c r="N68">
        <v>1</v>
      </c>
    </row>
    <row r="69" spans="1:14" x14ac:dyDescent="0.4">
      <c r="A69" s="14" t="s">
        <v>188</v>
      </c>
      <c r="B69">
        <v>5</v>
      </c>
      <c r="L69" s="18">
        <f>CB1</f>
        <v>5</v>
      </c>
      <c r="N69">
        <v>1</v>
      </c>
    </row>
    <row r="70" spans="1:14" x14ac:dyDescent="0.4">
      <c r="A70" s="14" t="s">
        <v>189</v>
      </c>
      <c r="B70">
        <v>1</v>
      </c>
      <c r="L70" s="18">
        <f>CC1</f>
        <v>1</v>
      </c>
      <c r="N70">
        <v>1</v>
      </c>
    </row>
    <row r="71" spans="1:14" x14ac:dyDescent="0.4">
      <c r="A71" s="14" t="s">
        <v>190</v>
      </c>
      <c r="B71">
        <v>1</v>
      </c>
      <c r="C71">
        <v>2</v>
      </c>
      <c r="L71" s="18" t="str">
        <f>CD1</f>
        <v>1,2</v>
      </c>
      <c r="N71">
        <v>1</v>
      </c>
    </row>
    <row r="72" spans="1:14" x14ac:dyDescent="0.4">
      <c r="A72" s="14" t="s">
        <v>191</v>
      </c>
      <c r="B72">
        <v>1</v>
      </c>
      <c r="C72">
        <v>2</v>
      </c>
      <c r="L72" s="18" t="str">
        <f>CE1</f>
        <v>1,2</v>
      </c>
      <c r="N72">
        <v>5</v>
      </c>
    </row>
    <row r="73" spans="1:14" x14ac:dyDescent="0.4">
      <c r="A73" s="14" t="s">
        <v>192</v>
      </c>
      <c r="B73">
        <v>0</v>
      </c>
      <c r="L73" s="18">
        <f>CF1</f>
        <v>0</v>
      </c>
      <c r="N73">
        <v>1</v>
      </c>
    </row>
    <row r="74" spans="1:14" x14ac:dyDescent="0.4">
      <c r="A74" s="14" t="s">
        <v>193</v>
      </c>
      <c r="B74">
        <v>1</v>
      </c>
      <c r="C74">
        <v>3</v>
      </c>
      <c r="D74">
        <v>4</v>
      </c>
      <c r="L74" s="18" t="str">
        <f>CG1</f>
        <v>1,3,4</v>
      </c>
      <c r="N74" t="s">
        <v>2147</v>
      </c>
    </row>
    <row r="75" spans="1:14" x14ac:dyDescent="0.4">
      <c r="A75" s="14" t="s">
        <v>194</v>
      </c>
      <c r="B75">
        <v>5</v>
      </c>
      <c r="L75" s="18">
        <f>CH1</f>
        <v>5</v>
      </c>
      <c r="N75" t="s">
        <v>2147</v>
      </c>
    </row>
    <row r="76" spans="1:14" x14ac:dyDescent="0.4">
      <c r="A76" s="14" t="s">
        <v>195</v>
      </c>
      <c r="B76">
        <v>1</v>
      </c>
      <c r="C76">
        <v>4</v>
      </c>
      <c r="L76" s="18" t="str">
        <f>CI1</f>
        <v>1,4</v>
      </c>
      <c r="N76">
        <v>0</v>
      </c>
    </row>
    <row r="77" spans="1:14" x14ac:dyDescent="0.4">
      <c r="A77" s="14" t="s">
        <v>196</v>
      </c>
      <c r="B77">
        <v>2</v>
      </c>
      <c r="L77" s="18">
        <v>2</v>
      </c>
      <c r="N77" t="s">
        <v>2145</v>
      </c>
    </row>
    <row r="78" spans="1:14" x14ac:dyDescent="0.4">
      <c r="A78" s="14" t="s">
        <v>197</v>
      </c>
      <c r="B78">
        <v>5</v>
      </c>
      <c r="L78" s="18">
        <f>CK1</f>
        <v>5</v>
      </c>
      <c r="N78">
        <v>5</v>
      </c>
    </row>
    <row r="79" spans="1:14" x14ac:dyDescent="0.4">
      <c r="A79" s="14" t="s">
        <v>198</v>
      </c>
      <c r="B79">
        <v>4</v>
      </c>
      <c r="L79" s="18">
        <f>CL1</f>
        <v>4</v>
      </c>
      <c r="N79" t="s">
        <v>2142</v>
      </c>
    </row>
    <row r="80" spans="1:14" x14ac:dyDescent="0.4">
      <c r="A80" s="14" t="s">
        <v>199</v>
      </c>
      <c r="B80">
        <v>1</v>
      </c>
      <c r="C80">
        <v>4</v>
      </c>
      <c r="L80" s="18" t="str">
        <f>CM1</f>
        <v>1,4</v>
      </c>
      <c r="N80">
        <v>2</v>
      </c>
    </row>
    <row r="81" spans="1:14" x14ac:dyDescent="0.4">
      <c r="A81" s="14" t="s">
        <v>2091</v>
      </c>
      <c r="B81">
        <v>1</v>
      </c>
      <c r="L81" s="18">
        <f>CN1</f>
        <v>1</v>
      </c>
      <c r="N81">
        <v>5</v>
      </c>
    </row>
    <row r="82" spans="1:14" x14ac:dyDescent="0.4">
      <c r="A82" s="14" t="s">
        <v>200</v>
      </c>
      <c r="B82">
        <v>1</v>
      </c>
      <c r="L82" s="18">
        <f>CO1</f>
        <v>1</v>
      </c>
      <c r="N82">
        <v>4</v>
      </c>
    </row>
    <row r="83" spans="1:14" x14ac:dyDescent="0.4">
      <c r="A83" s="14" t="s">
        <v>201</v>
      </c>
      <c r="B83">
        <v>1</v>
      </c>
      <c r="C83">
        <v>2</v>
      </c>
      <c r="D83">
        <v>3</v>
      </c>
      <c r="L83" s="18" t="str">
        <f>CP1</f>
        <v>1,2,3</v>
      </c>
      <c r="N83" t="s">
        <v>2142</v>
      </c>
    </row>
    <row r="84" spans="1:14" x14ac:dyDescent="0.4">
      <c r="A84" s="14" t="s">
        <v>202</v>
      </c>
      <c r="B84">
        <v>1</v>
      </c>
      <c r="C84">
        <v>4</v>
      </c>
      <c r="L84" s="18" t="str">
        <f>CQ1</f>
        <v>1,4</v>
      </c>
      <c r="N84">
        <v>1</v>
      </c>
    </row>
    <row r="85" spans="1:14" x14ac:dyDescent="0.4">
      <c r="A85" s="14" t="s">
        <v>203</v>
      </c>
      <c r="B85">
        <v>1</v>
      </c>
      <c r="L85" s="18">
        <f>CR1</f>
        <v>1</v>
      </c>
      <c r="N85">
        <v>1</v>
      </c>
    </row>
    <row r="86" spans="1:14" x14ac:dyDescent="0.4">
      <c r="A86" s="14" t="s">
        <v>204</v>
      </c>
      <c r="B86">
        <v>1</v>
      </c>
      <c r="L86" s="18">
        <f>CS1</f>
        <v>1</v>
      </c>
      <c r="N86" t="s">
        <v>2141</v>
      </c>
    </row>
    <row r="87" spans="1:14" x14ac:dyDescent="0.4">
      <c r="A87" s="14" t="s">
        <v>205</v>
      </c>
      <c r="B87">
        <v>1</v>
      </c>
      <c r="C87">
        <v>4</v>
      </c>
      <c r="L87" s="18" t="str">
        <f>CT1</f>
        <v>1,4</v>
      </c>
      <c r="N87" t="s">
        <v>2142</v>
      </c>
    </row>
    <row r="88" spans="1:14" x14ac:dyDescent="0.4">
      <c r="A88" s="14" t="s">
        <v>206</v>
      </c>
      <c r="B88">
        <v>1</v>
      </c>
      <c r="L88" s="18">
        <f>CU1</f>
        <v>1</v>
      </c>
      <c r="N88">
        <v>1</v>
      </c>
    </row>
    <row r="89" spans="1:14" x14ac:dyDescent="0.4">
      <c r="A89" s="14" t="s">
        <v>207</v>
      </c>
      <c r="B89">
        <v>1</v>
      </c>
      <c r="C89">
        <v>2</v>
      </c>
      <c r="D89">
        <v>3</v>
      </c>
      <c r="E89">
        <v>4</v>
      </c>
      <c r="L89" s="18" t="str">
        <f>CV1</f>
        <v>1,2,3,4</v>
      </c>
      <c r="N89">
        <v>1</v>
      </c>
    </row>
    <row r="90" spans="1:14" x14ac:dyDescent="0.4">
      <c r="A90" s="14" t="s">
        <v>208</v>
      </c>
      <c r="B90">
        <v>1</v>
      </c>
      <c r="L90" s="18">
        <f>CW1</f>
        <v>1</v>
      </c>
      <c r="N90" t="s">
        <v>2142</v>
      </c>
    </row>
    <row r="91" spans="1:14" x14ac:dyDescent="0.4">
      <c r="A91" s="14" t="s">
        <v>209</v>
      </c>
      <c r="B91">
        <v>1</v>
      </c>
      <c r="C91">
        <v>2</v>
      </c>
      <c r="L91" s="18" t="str">
        <f>CX1</f>
        <v>1,2</v>
      </c>
      <c r="N91">
        <v>1</v>
      </c>
    </row>
    <row r="92" spans="1:14" x14ac:dyDescent="0.4">
      <c r="A92" s="14" t="s">
        <v>210</v>
      </c>
      <c r="B92">
        <v>1</v>
      </c>
      <c r="C92">
        <v>6</v>
      </c>
      <c r="L92" s="18" t="str">
        <f>CY1</f>
        <v>1,6</v>
      </c>
      <c r="N92" t="s">
        <v>2143</v>
      </c>
    </row>
    <row r="93" spans="1:14" x14ac:dyDescent="0.4">
      <c r="A93" s="14" t="s">
        <v>211</v>
      </c>
      <c r="B93">
        <v>4</v>
      </c>
      <c r="L93" s="18">
        <f>CZ1</f>
        <v>4</v>
      </c>
      <c r="N93">
        <v>1</v>
      </c>
    </row>
    <row r="94" spans="1:14" x14ac:dyDescent="0.4">
      <c r="A94" s="14" t="s">
        <v>212</v>
      </c>
      <c r="B94">
        <v>4</v>
      </c>
      <c r="L94" s="18">
        <f>DA1</f>
        <v>4</v>
      </c>
      <c r="N94" t="s">
        <v>2147</v>
      </c>
    </row>
    <row r="95" spans="1:14" x14ac:dyDescent="0.4">
      <c r="A95" s="14" t="s">
        <v>213</v>
      </c>
      <c r="B95">
        <v>1</v>
      </c>
      <c r="L95" s="18">
        <f>DB1</f>
        <v>1</v>
      </c>
      <c r="N95" t="s">
        <v>2151</v>
      </c>
    </row>
    <row r="96" spans="1:14" x14ac:dyDescent="0.4">
      <c r="A96" s="14" t="s">
        <v>214</v>
      </c>
      <c r="B96">
        <v>1</v>
      </c>
      <c r="C96">
        <v>2</v>
      </c>
      <c r="L96" s="18" t="str">
        <f>DC1</f>
        <v>1,2</v>
      </c>
      <c r="N96">
        <v>4</v>
      </c>
    </row>
    <row r="97" spans="1:14" x14ac:dyDescent="0.4">
      <c r="A97" s="14" t="s">
        <v>215</v>
      </c>
      <c r="B97">
        <v>4</v>
      </c>
      <c r="L97" s="18">
        <f>DD1</f>
        <v>4</v>
      </c>
      <c r="N97">
        <v>4</v>
      </c>
    </row>
    <row r="98" spans="1:14" x14ac:dyDescent="0.4">
      <c r="A98" s="14" t="s">
        <v>216</v>
      </c>
      <c r="B98">
        <v>1</v>
      </c>
      <c r="C98">
        <v>4</v>
      </c>
      <c r="L98" s="18" t="str">
        <f>DE1</f>
        <v>1,4</v>
      </c>
      <c r="N98">
        <v>1</v>
      </c>
    </row>
    <row r="99" spans="1:14" x14ac:dyDescent="0.4">
      <c r="A99" s="14" t="s">
        <v>217</v>
      </c>
      <c r="B99">
        <v>1</v>
      </c>
      <c r="L99" s="18">
        <f>DF1</f>
        <v>1</v>
      </c>
      <c r="N99" t="s">
        <v>2147</v>
      </c>
    </row>
    <row r="100" spans="1:14" x14ac:dyDescent="0.4">
      <c r="A100" s="14" t="s">
        <v>218</v>
      </c>
      <c r="B100">
        <v>1</v>
      </c>
      <c r="L100" s="18">
        <f>DG1</f>
        <v>1</v>
      </c>
      <c r="N100">
        <v>4</v>
      </c>
    </row>
    <row r="101" spans="1:14" x14ac:dyDescent="0.4">
      <c r="L101" s="17"/>
      <c r="N101" t="s">
        <v>2142</v>
      </c>
    </row>
    <row r="102" spans="1:14" x14ac:dyDescent="0.4">
      <c r="L102" s="17"/>
      <c r="N102">
        <v>1</v>
      </c>
    </row>
    <row r="103" spans="1:14" x14ac:dyDescent="0.4">
      <c r="L103" s="17"/>
      <c r="N103">
        <v>1</v>
      </c>
    </row>
    <row r="104" spans="1:14" x14ac:dyDescent="0.4">
      <c r="L104" s="17"/>
    </row>
    <row r="105" spans="1:14" x14ac:dyDescent="0.4">
      <c r="L105" s="17"/>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N103"/>
  <sheetViews>
    <sheetView topLeftCell="L1" workbookViewId="0">
      <selection activeCell="B1" sqref="B1:N100"/>
    </sheetView>
  </sheetViews>
  <sheetFormatPr defaultRowHeight="18.75" x14ac:dyDescent="0.4"/>
  <cols>
    <col min="1" max="1" width="18.375" customWidth="1"/>
  </cols>
  <sheetData>
    <row r="1" spans="1:118" x14ac:dyDescent="0.4">
      <c r="A1" s="14" t="s">
        <v>121</v>
      </c>
      <c r="B1">
        <v>8</v>
      </c>
      <c r="C1">
        <v>11</v>
      </c>
      <c r="D1">
        <v>15</v>
      </c>
      <c r="S1" s="3" t="s">
        <v>1217</v>
      </c>
      <c r="T1" s="3" t="s">
        <v>1392</v>
      </c>
      <c r="U1" s="3" t="s">
        <v>1218</v>
      </c>
      <c r="V1" s="3" t="s">
        <v>1219</v>
      </c>
      <c r="W1" s="3" t="s">
        <v>1206</v>
      </c>
      <c r="X1" s="3">
        <v>1</v>
      </c>
      <c r="Y1" s="3" t="s">
        <v>1220</v>
      </c>
      <c r="Z1" s="3" t="s">
        <v>1393</v>
      </c>
      <c r="AA1" s="3" t="s">
        <v>1394</v>
      </c>
      <c r="AB1" s="3" t="s">
        <v>1221</v>
      </c>
      <c r="AC1" s="3"/>
      <c r="AD1" s="3">
        <v>2</v>
      </c>
      <c r="AE1" s="3" t="s">
        <v>1205</v>
      </c>
      <c r="AF1" s="3">
        <v>1</v>
      </c>
      <c r="AG1" s="3" t="s">
        <v>1222</v>
      </c>
      <c r="AH1" s="3" t="s">
        <v>1396</v>
      </c>
      <c r="AI1" s="3" t="s">
        <v>1397</v>
      </c>
      <c r="AJ1" s="3" t="s">
        <v>1223</v>
      </c>
      <c r="AK1" s="3" t="s">
        <v>1398</v>
      </c>
      <c r="AL1" s="3" t="s">
        <v>1399</v>
      </c>
      <c r="AM1" s="3" t="s">
        <v>1420</v>
      </c>
      <c r="AN1" s="3" t="s">
        <v>1421</v>
      </c>
      <c r="AO1" s="3" t="s">
        <v>1197</v>
      </c>
      <c r="AP1" s="3" t="s">
        <v>1423</v>
      </c>
      <c r="AQ1" s="3" t="s">
        <v>1424</v>
      </c>
      <c r="AR1" s="3" t="s">
        <v>1425</v>
      </c>
      <c r="AS1" s="3" t="s">
        <v>1426</v>
      </c>
      <c r="AT1" s="3" t="s">
        <v>1427</v>
      </c>
      <c r="AU1" s="3" t="s">
        <v>1234</v>
      </c>
      <c r="AV1" s="3" t="s">
        <v>1355</v>
      </c>
      <c r="AW1" s="3" t="s">
        <v>1428</v>
      </c>
      <c r="AX1" s="3" t="s">
        <v>1429</v>
      </c>
      <c r="AY1" s="3" t="s">
        <v>1218</v>
      </c>
      <c r="AZ1" s="3" t="s">
        <v>1235</v>
      </c>
      <c r="BA1" s="3">
        <v>0</v>
      </c>
      <c r="BB1" s="3">
        <v>1</v>
      </c>
      <c r="BC1" s="3">
        <v>1</v>
      </c>
      <c r="BD1" s="3" t="s">
        <v>1431</v>
      </c>
      <c r="BE1" s="3">
        <v>1</v>
      </c>
      <c r="BF1" s="3" t="s">
        <v>1432</v>
      </c>
      <c r="BG1" s="3">
        <v>2</v>
      </c>
      <c r="BH1" s="3" t="s">
        <v>1448</v>
      </c>
      <c r="BI1" s="3" t="s">
        <v>1449</v>
      </c>
      <c r="BJ1" s="3" t="s">
        <v>1450</v>
      </c>
      <c r="BK1" s="3" t="s">
        <v>1451</v>
      </c>
      <c r="BL1" s="3" t="s">
        <v>1214</v>
      </c>
      <c r="BM1" s="3" t="s">
        <v>1233</v>
      </c>
      <c r="BN1" s="3">
        <v>1</v>
      </c>
      <c r="BO1" s="3">
        <v>15</v>
      </c>
      <c r="BP1" s="3">
        <v>0</v>
      </c>
      <c r="BQ1" s="3" t="s">
        <v>1454</v>
      </c>
      <c r="BR1" s="3">
        <v>10</v>
      </c>
      <c r="BS1" s="3" t="s">
        <v>1455</v>
      </c>
      <c r="BT1" s="3">
        <v>0</v>
      </c>
      <c r="BU1" s="3" t="s">
        <v>1243</v>
      </c>
      <c r="BV1" s="3" t="s">
        <v>1244</v>
      </c>
      <c r="BW1" s="3" t="s">
        <v>1373</v>
      </c>
      <c r="BX1" s="3" t="s">
        <v>1245</v>
      </c>
      <c r="BY1" s="3" t="s">
        <v>1373</v>
      </c>
      <c r="BZ1" s="3" t="s">
        <v>1246</v>
      </c>
      <c r="CA1" s="3" t="s">
        <v>1365</v>
      </c>
      <c r="CB1" s="3" t="s">
        <v>1467</v>
      </c>
      <c r="CC1" s="3" t="s">
        <v>1233</v>
      </c>
      <c r="CD1" s="3" t="s">
        <v>1206</v>
      </c>
      <c r="CE1" s="3">
        <v>6</v>
      </c>
      <c r="CF1" s="3" t="s">
        <v>1206</v>
      </c>
      <c r="CG1" s="3" t="s">
        <v>1198</v>
      </c>
      <c r="CH1" s="3" t="s">
        <v>1201</v>
      </c>
      <c r="CI1" s="3" t="s">
        <v>1246</v>
      </c>
      <c r="CJ1" s="3" t="s">
        <v>1365</v>
      </c>
      <c r="CK1" s="3">
        <v>15</v>
      </c>
      <c r="CL1" s="3" t="s">
        <v>1231</v>
      </c>
      <c r="CM1" s="3">
        <v>0</v>
      </c>
      <c r="CN1" s="3" t="s">
        <v>1216</v>
      </c>
      <c r="CO1" s="3">
        <v>0</v>
      </c>
      <c r="CP1" s="3" t="s">
        <v>1468</v>
      </c>
      <c r="CQ1" s="3">
        <v>1</v>
      </c>
      <c r="CR1" s="3" t="s">
        <v>1469</v>
      </c>
      <c r="CS1" s="3" t="s">
        <v>1365</v>
      </c>
      <c r="CT1" s="3" t="s">
        <v>1470</v>
      </c>
      <c r="CU1" s="3" t="s">
        <v>1488</v>
      </c>
      <c r="CV1" s="3" t="s">
        <v>1489</v>
      </c>
      <c r="CW1" s="3">
        <v>1</v>
      </c>
      <c r="CX1" s="3" t="s">
        <v>1206</v>
      </c>
      <c r="CY1" s="3" t="s">
        <v>1490</v>
      </c>
      <c r="CZ1" s="3" t="s">
        <v>1206</v>
      </c>
      <c r="DA1" s="3" t="s">
        <v>1491</v>
      </c>
      <c r="DB1" s="3" t="s">
        <v>1492</v>
      </c>
      <c r="DC1" s="3" t="s">
        <v>1493</v>
      </c>
      <c r="DD1" s="3" t="s">
        <v>1494</v>
      </c>
      <c r="DE1" s="3" t="s">
        <v>1495</v>
      </c>
      <c r="DF1" s="3" t="s">
        <v>1496</v>
      </c>
      <c r="DG1" s="3" t="s">
        <v>1205</v>
      </c>
      <c r="DH1" s="3" t="s">
        <v>1497</v>
      </c>
      <c r="DI1" s="3" t="s">
        <v>1498</v>
      </c>
      <c r="DJ1" s="3" t="s">
        <v>1470</v>
      </c>
      <c r="DK1" s="3" t="s">
        <v>1499</v>
      </c>
      <c r="DL1" s="3" t="s">
        <v>1220</v>
      </c>
      <c r="DM1" s="3" t="s">
        <v>1206</v>
      </c>
      <c r="DN1" s="3" t="s">
        <v>1365</v>
      </c>
    </row>
    <row r="2" spans="1:118" x14ac:dyDescent="0.4">
      <c r="A2" s="14" t="s">
        <v>122</v>
      </c>
      <c r="B2">
        <v>1</v>
      </c>
      <c r="C2">
        <v>9</v>
      </c>
      <c r="P2">
        <v>0</v>
      </c>
      <c r="Q2">
        <f>COUNTIF($B$1:$O$100,"0")</f>
        <v>6</v>
      </c>
      <c r="S2" s="18" t="str">
        <f>T1</f>
        <v>1,9</v>
      </c>
    </row>
    <row r="3" spans="1:118" x14ac:dyDescent="0.4">
      <c r="A3" s="14" t="s">
        <v>123</v>
      </c>
      <c r="B3">
        <v>1</v>
      </c>
      <c r="C3">
        <v>3</v>
      </c>
      <c r="D3">
        <v>9</v>
      </c>
      <c r="P3">
        <v>1</v>
      </c>
      <c r="Q3">
        <f>COUNTIF($B$1:$O$100,"1")</f>
        <v>72</v>
      </c>
      <c r="S3" s="18" t="str">
        <f>U1</f>
        <v>1,3,9</v>
      </c>
    </row>
    <row r="4" spans="1:118" x14ac:dyDescent="0.4">
      <c r="A4" s="14" t="s">
        <v>124</v>
      </c>
      <c r="B4">
        <v>1</v>
      </c>
      <c r="C4">
        <v>2</v>
      </c>
      <c r="D4">
        <v>3</v>
      </c>
      <c r="E4">
        <v>4</v>
      </c>
      <c r="F4">
        <v>5</v>
      </c>
      <c r="G4">
        <v>6</v>
      </c>
      <c r="H4">
        <v>7</v>
      </c>
      <c r="I4">
        <v>8</v>
      </c>
      <c r="J4">
        <v>9</v>
      </c>
      <c r="K4">
        <v>10</v>
      </c>
      <c r="L4">
        <v>13</v>
      </c>
      <c r="M4">
        <v>14</v>
      </c>
      <c r="N4">
        <v>15</v>
      </c>
      <c r="P4">
        <v>2</v>
      </c>
      <c r="Q4">
        <f>COUNTIF($B$1:$O$100,"2")</f>
        <v>41</v>
      </c>
      <c r="S4" s="18" t="str">
        <f>V1</f>
        <v>1,2,3,4,5,6,7,8,9,10,13,14,15</v>
      </c>
      <c r="U4" s="3" t="s">
        <v>2187</v>
      </c>
    </row>
    <row r="5" spans="1:118" x14ac:dyDescent="0.4">
      <c r="A5" s="14" t="s">
        <v>125</v>
      </c>
      <c r="B5">
        <v>1</v>
      </c>
      <c r="C5">
        <v>2</v>
      </c>
      <c r="P5">
        <v>3</v>
      </c>
      <c r="Q5">
        <f>COUNTIF($B$1:$O$100,"3")</f>
        <v>39</v>
      </c>
      <c r="S5" s="18" t="str">
        <f>W1</f>
        <v>1,2</v>
      </c>
      <c r="U5" s="15" t="s">
        <v>2114</v>
      </c>
    </row>
    <row r="6" spans="1:118" x14ac:dyDescent="0.4">
      <c r="A6" s="14" t="s">
        <v>126</v>
      </c>
      <c r="B6">
        <v>1</v>
      </c>
      <c r="P6">
        <v>4</v>
      </c>
      <c r="Q6">
        <f>COUNTIF($B$1:$O$100,"4")</f>
        <v>21</v>
      </c>
      <c r="S6" s="18">
        <f>X1</f>
        <v>1</v>
      </c>
      <c r="U6" s="15" t="s">
        <v>2188</v>
      </c>
    </row>
    <row r="7" spans="1:118" x14ac:dyDescent="0.4">
      <c r="A7" s="14" t="s">
        <v>127</v>
      </c>
      <c r="B7">
        <v>2</v>
      </c>
      <c r="C7">
        <v>15</v>
      </c>
      <c r="P7">
        <v>5</v>
      </c>
      <c r="Q7">
        <f>COUNTIF($B$1:$O$100,"5")</f>
        <v>15</v>
      </c>
      <c r="S7" s="18" t="str">
        <f>Y1</f>
        <v>2,15</v>
      </c>
      <c r="U7" s="15" t="s">
        <v>2189</v>
      </c>
    </row>
    <row r="8" spans="1:118" x14ac:dyDescent="0.4">
      <c r="A8" s="14" t="s">
        <v>128</v>
      </c>
      <c r="B8">
        <v>1</v>
      </c>
      <c r="C8">
        <v>6</v>
      </c>
      <c r="D8">
        <v>7</v>
      </c>
      <c r="E8">
        <v>15</v>
      </c>
      <c r="P8">
        <v>6</v>
      </c>
      <c r="Q8">
        <f>COUNTIF($B$1:$O$100,"6")</f>
        <v>20</v>
      </c>
      <c r="S8" s="18" t="str">
        <f>Z1</f>
        <v>1,6,7,15</v>
      </c>
      <c r="U8" s="15" t="s">
        <v>2147</v>
      </c>
    </row>
    <row r="9" spans="1:118" x14ac:dyDescent="0.4">
      <c r="A9" s="14" t="s">
        <v>129</v>
      </c>
      <c r="B9">
        <v>1</v>
      </c>
      <c r="C9">
        <v>3</v>
      </c>
      <c r="P9">
        <v>7</v>
      </c>
      <c r="Q9">
        <f>COUNTIF($B$1:$O$100,"7")</f>
        <v>13</v>
      </c>
      <c r="S9" s="18" t="str">
        <f>AA1</f>
        <v>1,3</v>
      </c>
      <c r="U9" s="15">
        <v>1</v>
      </c>
    </row>
    <row r="10" spans="1:118" x14ac:dyDescent="0.4">
      <c r="A10" s="14" t="s">
        <v>130</v>
      </c>
      <c r="B10">
        <v>1</v>
      </c>
      <c r="C10">
        <v>2</v>
      </c>
      <c r="D10">
        <v>3</v>
      </c>
      <c r="E10">
        <v>5</v>
      </c>
      <c r="F10">
        <v>6</v>
      </c>
      <c r="G10">
        <v>8</v>
      </c>
      <c r="H10">
        <v>9</v>
      </c>
      <c r="I10">
        <v>10</v>
      </c>
      <c r="J10">
        <v>11</v>
      </c>
      <c r="K10">
        <v>12</v>
      </c>
      <c r="L10">
        <v>13</v>
      </c>
      <c r="M10">
        <v>15</v>
      </c>
      <c r="P10">
        <v>8</v>
      </c>
      <c r="Q10">
        <f>COUNTIF($B$1:$O$100,"8")</f>
        <v>14</v>
      </c>
      <c r="S10" s="18" t="str">
        <f>AB1</f>
        <v>1,2,3,5,6,8,9,10,11,12,13,15</v>
      </c>
      <c r="U10" s="15" t="s">
        <v>2123</v>
      </c>
    </row>
    <row r="11" spans="1:118" x14ac:dyDescent="0.4">
      <c r="A11" s="14" t="s">
        <v>131</v>
      </c>
      <c r="B11">
        <v>0</v>
      </c>
      <c r="P11">
        <v>9</v>
      </c>
      <c r="Q11">
        <f>COUNTIF($B$1:$O$100,"9")</f>
        <v>16</v>
      </c>
      <c r="S11" s="18">
        <f>AC1</f>
        <v>0</v>
      </c>
      <c r="U11" s="15" t="s">
        <v>2190</v>
      </c>
    </row>
    <row r="12" spans="1:118" x14ac:dyDescent="0.4">
      <c r="A12" s="14" t="s">
        <v>132</v>
      </c>
      <c r="B12">
        <v>2</v>
      </c>
      <c r="P12">
        <v>10</v>
      </c>
      <c r="Q12">
        <f>COUNTIF($B$1:$O$100,"10")</f>
        <v>19</v>
      </c>
      <c r="S12" s="18">
        <f>AD1</f>
        <v>2</v>
      </c>
      <c r="U12" s="15" t="s">
        <v>2139</v>
      </c>
    </row>
    <row r="13" spans="1:118" x14ac:dyDescent="0.4">
      <c r="A13" s="14" t="s">
        <v>133</v>
      </c>
      <c r="B13">
        <v>1</v>
      </c>
      <c r="C13">
        <v>2</v>
      </c>
      <c r="D13">
        <v>4</v>
      </c>
      <c r="P13">
        <v>11</v>
      </c>
      <c r="Q13">
        <f>COUNTIF($B$1:$O$100,"11")</f>
        <v>10</v>
      </c>
      <c r="S13" s="18" t="str">
        <f>AE1</f>
        <v>1,2,4</v>
      </c>
      <c r="U13" s="15" t="s">
        <v>2191</v>
      </c>
    </row>
    <row r="14" spans="1:118" x14ac:dyDescent="0.4">
      <c r="A14" s="14" t="s">
        <v>134</v>
      </c>
      <c r="B14">
        <v>1</v>
      </c>
      <c r="P14">
        <v>12</v>
      </c>
      <c r="Q14">
        <f>COUNTIF($B$1:$O$100,"12")</f>
        <v>1</v>
      </c>
      <c r="S14" s="18">
        <f>AF1</f>
        <v>1</v>
      </c>
      <c r="U14" s="15">
        <v>0</v>
      </c>
    </row>
    <row r="15" spans="1:118" x14ac:dyDescent="0.4">
      <c r="A15" s="14" t="s">
        <v>135</v>
      </c>
      <c r="B15">
        <v>1</v>
      </c>
      <c r="C15">
        <v>2</v>
      </c>
      <c r="D15">
        <v>3</v>
      </c>
      <c r="E15">
        <v>4</v>
      </c>
      <c r="F15">
        <v>5</v>
      </c>
      <c r="G15">
        <v>6</v>
      </c>
      <c r="H15">
        <v>7</v>
      </c>
      <c r="I15">
        <v>8</v>
      </c>
      <c r="J15">
        <v>9</v>
      </c>
      <c r="K15">
        <v>10</v>
      </c>
      <c r="P15">
        <v>13</v>
      </c>
      <c r="Q15">
        <f>COUNTIF($B$1:$O$100,"13")</f>
        <v>2</v>
      </c>
      <c r="S15" s="18" t="str">
        <f>AG1</f>
        <v>1,2,3,4,5,6,7,8,9,10</v>
      </c>
      <c r="U15" s="15">
        <v>2</v>
      </c>
    </row>
    <row r="16" spans="1:118" x14ac:dyDescent="0.4">
      <c r="A16" s="14" t="s">
        <v>136</v>
      </c>
      <c r="B16">
        <v>1</v>
      </c>
      <c r="C16">
        <v>3</v>
      </c>
      <c r="D16">
        <v>5</v>
      </c>
      <c r="E16">
        <v>10</v>
      </c>
      <c r="F16">
        <v>11</v>
      </c>
      <c r="G16">
        <v>15</v>
      </c>
      <c r="P16">
        <v>14</v>
      </c>
      <c r="Q16">
        <f>COUNTIF($B$1:$O$100,"14")</f>
        <v>3</v>
      </c>
      <c r="S16" s="18" t="str">
        <f>AH1</f>
        <v>1,3,5,10,11,15</v>
      </c>
      <c r="U16" s="15" t="s">
        <v>2144</v>
      </c>
    </row>
    <row r="17" spans="1:23" x14ac:dyDescent="0.4">
      <c r="A17" s="14" t="s">
        <v>137</v>
      </c>
      <c r="B17">
        <v>1</v>
      </c>
      <c r="C17">
        <v>2</v>
      </c>
      <c r="D17">
        <v>4</v>
      </c>
      <c r="E17">
        <v>15</v>
      </c>
      <c r="P17">
        <v>15</v>
      </c>
      <c r="Q17">
        <f>COUNTIF($B$1:$O$100,"15")</f>
        <v>28</v>
      </c>
      <c r="S17" s="18" t="str">
        <f>AI1</f>
        <v>1,2,4,15</v>
      </c>
      <c r="U17" s="15">
        <v>1</v>
      </c>
    </row>
    <row r="18" spans="1:23" x14ac:dyDescent="0.4">
      <c r="A18" s="14" t="s">
        <v>138</v>
      </c>
      <c r="B18">
        <v>2</v>
      </c>
      <c r="C18">
        <v>4</v>
      </c>
      <c r="D18">
        <v>16</v>
      </c>
      <c r="P18">
        <v>16</v>
      </c>
      <c r="Q18">
        <f>COUNTIF($B$1:$O$100,"16")</f>
        <v>2</v>
      </c>
      <c r="S18" s="18" t="str">
        <f>AJ1</f>
        <v>2,4,16</v>
      </c>
      <c r="U18" s="15" t="s">
        <v>2192</v>
      </c>
    </row>
    <row r="19" spans="1:23" x14ac:dyDescent="0.4">
      <c r="A19" s="14" t="s">
        <v>139</v>
      </c>
      <c r="B19">
        <v>5</v>
      </c>
      <c r="C19">
        <v>6</v>
      </c>
      <c r="D19">
        <v>7</v>
      </c>
      <c r="E19">
        <v>8</v>
      </c>
      <c r="S19" s="18" t="str">
        <f>AK1</f>
        <v>5,6,7,8</v>
      </c>
      <c r="U19" s="15" t="s">
        <v>2193</v>
      </c>
    </row>
    <row r="20" spans="1:23" x14ac:dyDescent="0.4">
      <c r="A20" s="14" t="s">
        <v>140</v>
      </c>
      <c r="B20">
        <v>1</v>
      </c>
      <c r="C20">
        <v>3</v>
      </c>
      <c r="S20" s="18" t="str">
        <f>AL1</f>
        <v>1,3</v>
      </c>
      <c r="U20" s="15" t="s">
        <v>2194</v>
      </c>
    </row>
    <row r="21" spans="1:23" x14ac:dyDescent="0.4">
      <c r="A21" s="14" t="s">
        <v>1100</v>
      </c>
      <c r="B21">
        <v>3</v>
      </c>
      <c r="C21">
        <v>4</v>
      </c>
      <c r="D21">
        <v>6</v>
      </c>
      <c r="S21" s="18" t="str">
        <f>AM1</f>
        <v>3,4,6</v>
      </c>
      <c r="T21" s="17"/>
      <c r="U21" s="17" t="s">
        <v>2195</v>
      </c>
      <c r="V21" s="17"/>
      <c r="W21" s="17"/>
    </row>
    <row r="22" spans="1:23" x14ac:dyDescent="0.4">
      <c r="A22" s="14" t="s">
        <v>142</v>
      </c>
      <c r="B22">
        <v>1</v>
      </c>
      <c r="C22">
        <v>3</v>
      </c>
      <c r="D22">
        <v>8</v>
      </c>
      <c r="E22">
        <v>15</v>
      </c>
      <c r="S22" s="18" t="str">
        <f>AN1</f>
        <v>1,3,8,15</v>
      </c>
      <c r="U22" t="s">
        <v>2176</v>
      </c>
    </row>
    <row r="23" spans="1:23" x14ac:dyDescent="0.4">
      <c r="A23" s="14" t="s">
        <v>143</v>
      </c>
      <c r="B23">
        <v>2</v>
      </c>
      <c r="C23">
        <v>4</v>
      </c>
      <c r="S23" s="18" t="str">
        <f>AO1</f>
        <v>2,4</v>
      </c>
      <c r="U23" t="s">
        <v>2139</v>
      </c>
    </row>
    <row r="24" spans="1:23" x14ac:dyDescent="0.4">
      <c r="A24" s="14" t="s">
        <v>144</v>
      </c>
      <c r="B24">
        <v>1</v>
      </c>
      <c r="C24">
        <v>10</v>
      </c>
      <c r="D24">
        <v>15</v>
      </c>
      <c r="S24" s="18" t="str">
        <f>AP1</f>
        <v>1,10,15</v>
      </c>
      <c r="U24" t="s">
        <v>2196</v>
      </c>
    </row>
    <row r="25" spans="1:23" x14ac:dyDescent="0.4">
      <c r="A25" s="14" t="s">
        <v>145</v>
      </c>
      <c r="B25">
        <v>10</v>
      </c>
      <c r="C25">
        <v>15</v>
      </c>
      <c r="S25" s="18" t="str">
        <f>AQ1</f>
        <v>10,15</v>
      </c>
      <c r="U25" t="s">
        <v>2197</v>
      </c>
    </row>
    <row r="26" spans="1:23" x14ac:dyDescent="0.4">
      <c r="A26" s="14" t="s">
        <v>146</v>
      </c>
      <c r="B26">
        <v>1</v>
      </c>
      <c r="C26">
        <v>2</v>
      </c>
      <c r="D26">
        <v>9</v>
      </c>
      <c r="E26">
        <v>10</v>
      </c>
      <c r="S26" s="18" t="str">
        <f>AR1</f>
        <v>1,2,9,10</v>
      </c>
      <c r="U26" t="s">
        <v>2140</v>
      </c>
    </row>
    <row r="27" spans="1:23" x14ac:dyDescent="0.4">
      <c r="A27" s="14" t="s">
        <v>147</v>
      </c>
      <c r="B27">
        <v>1</v>
      </c>
      <c r="C27">
        <v>2</v>
      </c>
      <c r="D27">
        <v>4</v>
      </c>
      <c r="E27">
        <v>6</v>
      </c>
      <c r="F27">
        <v>15</v>
      </c>
      <c r="S27" s="18" t="str">
        <f>AS1</f>
        <v>1,2,4,6,15</v>
      </c>
      <c r="U27" t="s">
        <v>2198</v>
      </c>
    </row>
    <row r="28" spans="1:23" x14ac:dyDescent="0.4">
      <c r="A28" s="14" t="s">
        <v>148</v>
      </c>
      <c r="B28">
        <v>1</v>
      </c>
      <c r="C28">
        <v>2</v>
      </c>
      <c r="D28">
        <v>3</v>
      </c>
      <c r="E28">
        <v>15</v>
      </c>
      <c r="S28" s="18" t="str">
        <f>AT1</f>
        <v>1,2,3,15</v>
      </c>
      <c r="U28" t="s">
        <v>2199</v>
      </c>
    </row>
    <row r="29" spans="1:23" x14ac:dyDescent="0.4">
      <c r="A29" s="14" t="s">
        <v>149</v>
      </c>
      <c r="B29">
        <v>1</v>
      </c>
      <c r="C29">
        <v>2</v>
      </c>
      <c r="D29">
        <v>6</v>
      </c>
      <c r="E29">
        <v>7</v>
      </c>
      <c r="F29">
        <v>8</v>
      </c>
      <c r="S29" s="18" t="str">
        <f>AU1</f>
        <v>1,2,6,7,8</v>
      </c>
      <c r="U29" t="s">
        <v>2200</v>
      </c>
    </row>
    <row r="30" spans="1:23" x14ac:dyDescent="0.4">
      <c r="A30" s="14" t="s">
        <v>150</v>
      </c>
      <c r="B30">
        <v>1</v>
      </c>
      <c r="C30">
        <v>2</v>
      </c>
      <c r="S30" s="18" t="str">
        <f>AV1</f>
        <v>1,2</v>
      </c>
      <c r="U30" t="s">
        <v>2201</v>
      </c>
    </row>
    <row r="31" spans="1:23" x14ac:dyDescent="0.4">
      <c r="A31" s="14" t="s">
        <v>151</v>
      </c>
      <c r="B31">
        <v>2</v>
      </c>
      <c r="C31">
        <v>5</v>
      </c>
      <c r="D31">
        <v>6</v>
      </c>
      <c r="E31">
        <v>8</v>
      </c>
      <c r="F31">
        <v>11</v>
      </c>
      <c r="S31" s="18" t="str">
        <f>AW1</f>
        <v>2,5,6,8,11</v>
      </c>
      <c r="U31" t="s">
        <v>2202</v>
      </c>
    </row>
    <row r="32" spans="1:23" x14ac:dyDescent="0.4">
      <c r="A32" s="14" t="s">
        <v>152</v>
      </c>
      <c r="B32">
        <v>1</v>
      </c>
      <c r="C32">
        <v>2</v>
      </c>
      <c r="D32">
        <v>4</v>
      </c>
      <c r="E32">
        <v>5</v>
      </c>
      <c r="F32">
        <v>9</v>
      </c>
      <c r="S32" s="18" t="str">
        <f>AX1</f>
        <v>1,2,4,5,9</v>
      </c>
      <c r="U32" t="s">
        <v>2203</v>
      </c>
    </row>
    <row r="33" spans="1:21" x14ac:dyDescent="0.4">
      <c r="A33" s="14" t="s">
        <v>153</v>
      </c>
      <c r="B33">
        <v>1</v>
      </c>
      <c r="C33">
        <v>3</v>
      </c>
      <c r="D33">
        <v>9</v>
      </c>
      <c r="S33" s="18" t="str">
        <f>AY1</f>
        <v>1,3,9</v>
      </c>
      <c r="U33" t="s">
        <v>2147</v>
      </c>
    </row>
    <row r="34" spans="1:21" x14ac:dyDescent="0.4">
      <c r="A34" s="14" t="s">
        <v>154</v>
      </c>
      <c r="B34">
        <v>1</v>
      </c>
      <c r="C34">
        <v>3</v>
      </c>
      <c r="D34">
        <v>5</v>
      </c>
      <c r="S34" s="18" t="str">
        <f>AZ1</f>
        <v>1,3,5</v>
      </c>
      <c r="U34" t="s">
        <v>2204</v>
      </c>
    </row>
    <row r="35" spans="1:21" x14ac:dyDescent="0.4">
      <c r="A35" s="14" t="s">
        <v>155</v>
      </c>
      <c r="B35">
        <v>0</v>
      </c>
      <c r="S35" s="18">
        <f>BA1</f>
        <v>0</v>
      </c>
      <c r="U35" t="s">
        <v>2205</v>
      </c>
    </row>
    <row r="36" spans="1:21" x14ac:dyDescent="0.4">
      <c r="A36" s="14" t="s">
        <v>156</v>
      </c>
      <c r="B36">
        <v>1</v>
      </c>
      <c r="S36" s="18">
        <f>BB1</f>
        <v>1</v>
      </c>
      <c r="U36" t="s">
        <v>2188</v>
      </c>
    </row>
    <row r="37" spans="1:21" x14ac:dyDescent="0.4">
      <c r="A37" s="14" t="s">
        <v>157</v>
      </c>
      <c r="B37">
        <v>1</v>
      </c>
      <c r="S37" s="18">
        <f>BC1</f>
        <v>1</v>
      </c>
      <c r="U37" t="s">
        <v>2206</v>
      </c>
    </row>
    <row r="38" spans="1:21" x14ac:dyDescent="0.4">
      <c r="A38" s="14" t="s">
        <v>158</v>
      </c>
      <c r="B38">
        <v>1</v>
      </c>
      <c r="C38">
        <v>5</v>
      </c>
      <c r="D38">
        <v>6</v>
      </c>
      <c r="E38">
        <v>8</v>
      </c>
      <c r="S38" s="18" t="str">
        <f>BD1</f>
        <v>1,5,6,8</v>
      </c>
      <c r="U38">
        <v>0</v>
      </c>
    </row>
    <row r="39" spans="1:21" x14ac:dyDescent="0.4">
      <c r="A39" s="14" t="s">
        <v>159</v>
      </c>
      <c r="B39">
        <v>1</v>
      </c>
      <c r="S39" s="18">
        <f>BE1</f>
        <v>1</v>
      </c>
      <c r="U39">
        <v>1</v>
      </c>
    </row>
    <row r="40" spans="1:21" x14ac:dyDescent="0.4">
      <c r="A40" s="14" t="s">
        <v>160</v>
      </c>
      <c r="B40">
        <v>1</v>
      </c>
      <c r="C40">
        <v>2</v>
      </c>
      <c r="D40">
        <v>3</v>
      </c>
      <c r="E40">
        <v>4</v>
      </c>
      <c r="F40">
        <v>5</v>
      </c>
      <c r="G40">
        <v>6</v>
      </c>
      <c r="H40">
        <v>7</v>
      </c>
      <c r="I40">
        <v>8</v>
      </c>
      <c r="J40">
        <v>10</v>
      </c>
      <c r="K40">
        <v>11</v>
      </c>
      <c r="S40" s="18" t="str">
        <f>BF1</f>
        <v>1,2,3,4,5,6,7,8,10,11</v>
      </c>
      <c r="U40">
        <v>1</v>
      </c>
    </row>
    <row r="41" spans="1:21" x14ac:dyDescent="0.4">
      <c r="A41" s="14" t="s">
        <v>625</v>
      </c>
      <c r="B41">
        <v>2</v>
      </c>
      <c r="S41" s="18">
        <f>BG1</f>
        <v>2</v>
      </c>
      <c r="U41" t="s">
        <v>2207</v>
      </c>
    </row>
    <row r="42" spans="1:21" x14ac:dyDescent="0.4">
      <c r="A42" s="14" t="s">
        <v>161</v>
      </c>
      <c r="B42">
        <v>1</v>
      </c>
      <c r="C42">
        <v>3</v>
      </c>
      <c r="D42">
        <v>7</v>
      </c>
      <c r="E42">
        <v>8</v>
      </c>
      <c r="S42" s="18" t="str">
        <f>BH1</f>
        <v>1,3,7,8</v>
      </c>
      <c r="U42">
        <v>1</v>
      </c>
    </row>
    <row r="43" spans="1:21" x14ac:dyDescent="0.4">
      <c r="A43" s="14" t="s">
        <v>162</v>
      </c>
      <c r="B43">
        <v>1</v>
      </c>
      <c r="C43">
        <v>3</v>
      </c>
      <c r="D43">
        <v>4</v>
      </c>
      <c r="E43">
        <v>15</v>
      </c>
      <c r="S43" s="18" t="str">
        <f>BI1</f>
        <v>1,3,4,15</v>
      </c>
      <c r="U43" t="s">
        <v>2208</v>
      </c>
    </row>
    <row r="44" spans="1:21" x14ac:dyDescent="0.4">
      <c r="A44" s="14" t="s">
        <v>163</v>
      </c>
      <c r="B44">
        <v>3</v>
      </c>
      <c r="C44">
        <v>6</v>
      </c>
      <c r="D44">
        <v>9</v>
      </c>
      <c r="E44">
        <v>10</v>
      </c>
      <c r="F44">
        <v>15</v>
      </c>
      <c r="S44" s="18" t="str">
        <f>BJ1</f>
        <v>3,6,9,10,15</v>
      </c>
      <c r="U44">
        <v>2</v>
      </c>
    </row>
    <row r="45" spans="1:21" x14ac:dyDescent="0.4">
      <c r="A45" s="14" t="s">
        <v>164</v>
      </c>
      <c r="B45">
        <v>1</v>
      </c>
      <c r="C45">
        <v>3</v>
      </c>
      <c r="D45">
        <v>10</v>
      </c>
      <c r="E45">
        <v>11</v>
      </c>
      <c r="S45" s="18" t="str">
        <f>BK1</f>
        <v>1,3,10,11</v>
      </c>
      <c r="U45" t="s">
        <v>2209</v>
      </c>
    </row>
    <row r="46" spans="1:21" x14ac:dyDescent="0.4">
      <c r="A46" s="14" t="s">
        <v>165</v>
      </c>
      <c r="B46">
        <v>1</v>
      </c>
      <c r="C46">
        <v>5</v>
      </c>
      <c r="S46" s="18" t="str">
        <f>BL1</f>
        <v>1,5</v>
      </c>
      <c r="U46" t="s">
        <v>2210</v>
      </c>
    </row>
    <row r="47" spans="1:21" x14ac:dyDescent="0.4">
      <c r="A47" s="14" t="s">
        <v>166</v>
      </c>
      <c r="B47">
        <v>1</v>
      </c>
      <c r="C47">
        <v>2</v>
      </c>
      <c r="D47">
        <v>3</v>
      </c>
      <c r="E47">
        <v>15</v>
      </c>
      <c r="S47" s="18" t="str">
        <f>BM1</f>
        <v>1,2,3,15</v>
      </c>
      <c r="U47" t="s">
        <v>2211</v>
      </c>
    </row>
    <row r="48" spans="1:21" x14ac:dyDescent="0.4">
      <c r="A48" s="14" t="s">
        <v>167</v>
      </c>
      <c r="B48">
        <v>1</v>
      </c>
      <c r="S48" s="18">
        <f>BN1</f>
        <v>1</v>
      </c>
      <c r="U48" t="s">
        <v>2212</v>
      </c>
    </row>
    <row r="49" spans="1:21" x14ac:dyDescent="0.4">
      <c r="A49" s="14" t="s">
        <v>168</v>
      </c>
      <c r="B49">
        <v>15</v>
      </c>
      <c r="S49" s="18">
        <f>BO1</f>
        <v>15</v>
      </c>
      <c r="U49" t="s">
        <v>2157</v>
      </c>
    </row>
    <row r="50" spans="1:21" x14ac:dyDescent="0.4">
      <c r="A50" s="14" t="s">
        <v>169</v>
      </c>
      <c r="B50">
        <v>0</v>
      </c>
      <c r="S50" s="18">
        <f>BP1</f>
        <v>0</v>
      </c>
      <c r="U50" t="s">
        <v>2202</v>
      </c>
    </row>
    <row r="51" spans="1:21" x14ac:dyDescent="0.4">
      <c r="A51" s="14" t="s">
        <v>170</v>
      </c>
      <c r="B51">
        <v>1</v>
      </c>
      <c r="C51">
        <v>2</v>
      </c>
      <c r="D51">
        <v>3</v>
      </c>
      <c r="S51" s="18" t="str">
        <f>BQ1</f>
        <v>1,2,3</v>
      </c>
      <c r="U51">
        <v>1</v>
      </c>
    </row>
    <row r="52" spans="1:21" x14ac:dyDescent="0.4">
      <c r="A52" s="14" t="s">
        <v>171</v>
      </c>
      <c r="B52">
        <v>10</v>
      </c>
      <c r="S52" s="18">
        <f>BR1</f>
        <v>10</v>
      </c>
      <c r="U52">
        <v>15</v>
      </c>
    </row>
    <row r="53" spans="1:21" x14ac:dyDescent="0.4">
      <c r="A53" s="14" t="s">
        <v>172</v>
      </c>
      <c r="B53">
        <v>1</v>
      </c>
      <c r="C53">
        <v>2</v>
      </c>
      <c r="D53">
        <v>4</v>
      </c>
      <c r="E53">
        <v>6</v>
      </c>
      <c r="F53">
        <v>7</v>
      </c>
      <c r="G53">
        <v>8</v>
      </c>
      <c r="H53">
        <v>9</v>
      </c>
      <c r="I53">
        <v>10</v>
      </c>
      <c r="J53">
        <v>15</v>
      </c>
      <c r="S53" s="18" t="str">
        <f>BS1</f>
        <v>1,2,4,6,7,8,9,10,15</v>
      </c>
      <c r="U53">
        <v>0</v>
      </c>
    </row>
    <row r="54" spans="1:21" x14ac:dyDescent="0.4">
      <c r="A54" s="14" t="s">
        <v>173</v>
      </c>
      <c r="B54">
        <v>0</v>
      </c>
      <c r="S54" s="18">
        <f>BT1</f>
        <v>0</v>
      </c>
      <c r="U54" t="s">
        <v>2141</v>
      </c>
    </row>
    <row r="55" spans="1:21" x14ac:dyDescent="0.4">
      <c r="A55" s="14" t="s">
        <v>174</v>
      </c>
      <c r="B55">
        <v>1</v>
      </c>
      <c r="C55">
        <v>10</v>
      </c>
      <c r="S55" s="18" t="str">
        <f>BU1</f>
        <v>1,10</v>
      </c>
      <c r="U55">
        <v>10</v>
      </c>
    </row>
    <row r="56" spans="1:21" x14ac:dyDescent="0.4">
      <c r="A56" s="14" t="s">
        <v>175</v>
      </c>
      <c r="B56">
        <v>1</v>
      </c>
      <c r="C56">
        <v>6</v>
      </c>
      <c r="D56">
        <v>15</v>
      </c>
      <c r="S56" s="18" t="str">
        <f>BV1</f>
        <v>1,6,15</v>
      </c>
      <c r="U56" t="s">
        <v>2213</v>
      </c>
    </row>
    <row r="57" spans="1:21" x14ac:dyDescent="0.4">
      <c r="A57" s="14" t="s">
        <v>176</v>
      </c>
      <c r="B57">
        <v>1</v>
      </c>
      <c r="C57">
        <v>3</v>
      </c>
      <c r="D57">
        <v>15</v>
      </c>
      <c r="S57" s="18" t="str">
        <f>BW1</f>
        <v>1,3,15</v>
      </c>
      <c r="U57">
        <v>0</v>
      </c>
    </row>
    <row r="58" spans="1:21" x14ac:dyDescent="0.4">
      <c r="A58" s="14" t="s">
        <v>177</v>
      </c>
      <c r="B58">
        <v>1</v>
      </c>
      <c r="C58">
        <v>2</v>
      </c>
      <c r="D58">
        <v>9</v>
      </c>
      <c r="S58" s="18" t="str">
        <f>BX1</f>
        <v>1,2,9</v>
      </c>
      <c r="U58" t="s">
        <v>2214</v>
      </c>
    </row>
    <row r="59" spans="1:21" x14ac:dyDescent="0.4">
      <c r="A59" s="14" t="s">
        <v>178</v>
      </c>
      <c r="B59">
        <v>1</v>
      </c>
      <c r="C59">
        <v>3</v>
      </c>
      <c r="D59">
        <v>15</v>
      </c>
      <c r="S59" s="18" t="str">
        <f>BY1</f>
        <v>1,3,15</v>
      </c>
      <c r="U59" t="s">
        <v>2215</v>
      </c>
    </row>
    <row r="60" spans="1:21" x14ac:dyDescent="0.4">
      <c r="A60" s="14" t="s">
        <v>179</v>
      </c>
      <c r="B60">
        <v>1</v>
      </c>
      <c r="C60">
        <v>15</v>
      </c>
      <c r="S60" s="18" t="str">
        <f>BZ1</f>
        <v>1,15</v>
      </c>
      <c r="U60" t="s">
        <v>2216</v>
      </c>
    </row>
    <row r="61" spans="1:21" x14ac:dyDescent="0.4">
      <c r="A61" s="14" t="s">
        <v>1700</v>
      </c>
      <c r="B61">
        <v>1</v>
      </c>
      <c r="C61">
        <v>3</v>
      </c>
      <c r="S61" s="18" t="str">
        <f>CA1</f>
        <v>1,3</v>
      </c>
      <c r="U61" t="s">
        <v>2217</v>
      </c>
    </row>
    <row r="62" spans="1:21" x14ac:dyDescent="0.4">
      <c r="A62" s="14" t="s">
        <v>181</v>
      </c>
      <c r="B62">
        <v>2</v>
      </c>
      <c r="C62">
        <v>6</v>
      </c>
      <c r="D62">
        <v>9</v>
      </c>
      <c r="S62" s="18" t="str">
        <f>CB1</f>
        <v>2,6,9</v>
      </c>
      <c r="U62" t="s">
        <v>2216</v>
      </c>
    </row>
    <row r="63" spans="1:21" x14ac:dyDescent="0.4">
      <c r="A63" s="14" t="s">
        <v>182</v>
      </c>
      <c r="B63">
        <v>1</v>
      </c>
      <c r="C63">
        <v>2</v>
      </c>
      <c r="D63">
        <v>3</v>
      </c>
      <c r="E63">
        <v>15</v>
      </c>
      <c r="S63" s="18" t="str">
        <f>CC1</f>
        <v>1,2,3,15</v>
      </c>
      <c r="U63" t="s">
        <v>2218</v>
      </c>
    </row>
    <row r="64" spans="1:21" x14ac:dyDescent="0.4">
      <c r="A64" s="14" t="s">
        <v>183</v>
      </c>
      <c r="B64">
        <v>1</v>
      </c>
      <c r="C64">
        <v>2</v>
      </c>
      <c r="S64" s="18" t="str">
        <f>CD1</f>
        <v>1,2</v>
      </c>
      <c r="U64" t="s">
        <v>2139</v>
      </c>
    </row>
    <row r="65" spans="1:21" x14ac:dyDescent="0.4">
      <c r="A65" s="14" t="s">
        <v>184</v>
      </c>
      <c r="B65">
        <v>6</v>
      </c>
      <c r="S65" s="18">
        <f>CE1</f>
        <v>6</v>
      </c>
      <c r="U65" t="s">
        <v>2219</v>
      </c>
    </row>
    <row r="66" spans="1:21" x14ac:dyDescent="0.4">
      <c r="A66" s="14" t="s">
        <v>185</v>
      </c>
      <c r="B66">
        <v>1</v>
      </c>
      <c r="C66">
        <v>2</v>
      </c>
      <c r="S66" s="18" t="str">
        <f>CF1</f>
        <v>1,2</v>
      </c>
      <c r="U66" t="s">
        <v>2202</v>
      </c>
    </row>
    <row r="67" spans="1:21" x14ac:dyDescent="0.4">
      <c r="A67" s="14" t="s">
        <v>186</v>
      </c>
      <c r="B67">
        <v>1</v>
      </c>
      <c r="C67">
        <v>2</v>
      </c>
      <c r="D67">
        <v>3</v>
      </c>
      <c r="S67" s="18" t="str">
        <f>CG1</f>
        <v>1,2,3</v>
      </c>
      <c r="U67" t="s">
        <v>2147</v>
      </c>
    </row>
    <row r="68" spans="1:21" x14ac:dyDescent="0.4">
      <c r="A68" s="14" t="s">
        <v>187</v>
      </c>
      <c r="B68">
        <v>1</v>
      </c>
      <c r="C68">
        <v>4</v>
      </c>
      <c r="S68" s="18" t="str">
        <f>CH1</f>
        <v>1,4</v>
      </c>
      <c r="U68">
        <v>6</v>
      </c>
    </row>
    <row r="69" spans="1:21" x14ac:dyDescent="0.4">
      <c r="A69" s="14" t="s">
        <v>188</v>
      </c>
      <c r="B69">
        <v>1</v>
      </c>
      <c r="C69">
        <v>15</v>
      </c>
      <c r="S69" s="18" t="str">
        <f>CI1</f>
        <v>1,15</v>
      </c>
      <c r="U69" t="s">
        <v>2147</v>
      </c>
    </row>
    <row r="70" spans="1:21" x14ac:dyDescent="0.4">
      <c r="A70" s="14" t="s">
        <v>189</v>
      </c>
      <c r="B70">
        <v>1</v>
      </c>
      <c r="C70">
        <v>3</v>
      </c>
      <c r="S70" s="18" t="str">
        <f>CJ1</f>
        <v>1,3</v>
      </c>
      <c r="U70" t="s">
        <v>2141</v>
      </c>
    </row>
    <row r="71" spans="1:21" x14ac:dyDescent="0.4">
      <c r="A71" s="14" t="s">
        <v>190</v>
      </c>
      <c r="B71">
        <v>15</v>
      </c>
      <c r="S71" s="18">
        <f>CK1</f>
        <v>15</v>
      </c>
      <c r="U71" t="s">
        <v>2142</v>
      </c>
    </row>
    <row r="72" spans="1:21" x14ac:dyDescent="0.4">
      <c r="A72" s="14" t="s">
        <v>191</v>
      </c>
      <c r="B72">
        <v>2</v>
      </c>
      <c r="C72">
        <v>3</v>
      </c>
      <c r="D72">
        <v>4</v>
      </c>
      <c r="S72" s="18" t="str">
        <f>CL1</f>
        <v>2,3,4</v>
      </c>
      <c r="U72" t="s">
        <v>2218</v>
      </c>
    </row>
    <row r="73" spans="1:21" x14ac:dyDescent="0.4">
      <c r="A73" s="14" t="s">
        <v>192</v>
      </c>
      <c r="B73">
        <v>0</v>
      </c>
      <c r="S73" s="18">
        <f>CM1</f>
        <v>0</v>
      </c>
      <c r="U73" t="s">
        <v>2139</v>
      </c>
    </row>
    <row r="74" spans="1:21" x14ac:dyDescent="0.4">
      <c r="A74" s="14" t="s">
        <v>193</v>
      </c>
      <c r="B74">
        <v>1</v>
      </c>
      <c r="C74">
        <v>3</v>
      </c>
      <c r="D74">
        <v>4</v>
      </c>
      <c r="S74" s="18" t="str">
        <f>CN1</f>
        <v>1,3,4</v>
      </c>
      <c r="U74">
        <v>15</v>
      </c>
    </row>
    <row r="75" spans="1:21" x14ac:dyDescent="0.4">
      <c r="A75" s="14" t="s">
        <v>194</v>
      </c>
      <c r="B75">
        <v>0</v>
      </c>
      <c r="S75" s="18">
        <f>CO1</f>
        <v>0</v>
      </c>
      <c r="U75" t="s">
        <v>2169</v>
      </c>
    </row>
    <row r="76" spans="1:21" x14ac:dyDescent="0.4">
      <c r="A76" s="14" t="s">
        <v>195</v>
      </c>
      <c r="B76">
        <v>1</v>
      </c>
      <c r="C76">
        <v>3</v>
      </c>
      <c r="D76">
        <v>10</v>
      </c>
      <c r="E76">
        <v>11</v>
      </c>
      <c r="F76">
        <v>15</v>
      </c>
      <c r="S76" s="18" t="str">
        <f>CP1</f>
        <v>1,3,10,11,15</v>
      </c>
      <c r="U76">
        <v>0</v>
      </c>
    </row>
    <row r="77" spans="1:21" x14ac:dyDescent="0.4">
      <c r="A77" s="14" t="s">
        <v>196</v>
      </c>
      <c r="B77">
        <v>2</v>
      </c>
      <c r="S77" s="18">
        <v>2</v>
      </c>
      <c r="U77" t="s">
        <v>2145</v>
      </c>
    </row>
    <row r="78" spans="1:21" x14ac:dyDescent="0.4">
      <c r="A78" s="14" t="s">
        <v>197</v>
      </c>
      <c r="B78">
        <v>1</v>
      </c>
      <c r="C78">
        <v>3</v>
      </c>
      <c r="D78">
        <v>10</v>
      </c>
      <c r="S78" s="18" t="str">
        <f>CR1</f>
        <v>1,3,10</v>
      </c>
      <c r="U78">
        <v>0</v>
      </c>
    </row>
    <row r="79" spans="1:21" x14ac:dyDescent="0.4">
      <c r="A79" s="14" t="s">
        <v>198</v>
      </c>
      <c r="B79">
        <v>1</v>
      </c>
      <c r="C79">
        <v>3</v>
      </c>
      <c r="S79" s="18" t="str">
        <f>CS1</f>
        <v>1,3</v>
      </c>
      <c r="U79" t="s">
        <v>2220</v>
      </c>
    </row>
    <row r="80" spans="1:21" x14ac:dyDescent="0.4">
      <c r="A80" s="14" t="s">
        <v>199</v>
      </c>
      <c r="B80">
        <v>1</v>
      </c>
      <c r="C80">
        <v>3</v>
      </c>
      <c r="D80">
        <v>5</v>
      </c>
      <c r="E80">
        <v>9</v>
      </c>
      <c r="S80" s="18" t="str">
        <f>CT1</f>
        <v>1,3,5,9</v>
      </c>
      <c r="U80">
        <v>2</v>
      </c>
    </row>
    <row r="81" spans="1:21" x14ac:dyDescent="0.4">
      <c r="A81" s="14" t="s">
        <v>2091</v>
      </c>
      <c r="B81">
        <v>1</v>
      </c>
      <c r="C81">
        <v>2</v>
      </c>
      <c r="D81">
        <v>4</v>
      </c>
      <c r="E81">
        <v>5</v>
      </c>
      <c r="F81">
        <v>6</v>
      </c>
      <c r="S81" s="18" t="str">
        <f>CU1</f>
        <v>1,2,4,5,6</v>
      </c>
      <c r="U81" t="s">
        <v>2221</v>
      </c>
    </row>
    <row r="82" spans="1:21" x14ac:dyDescent="0.4">
      <c r="A82" s="14" t="s">
        <v>200</v>
      </c>
      <c r="B82">
        <v>1</v>
      </c>
      <c r="C82">
        <v>2</v>
      </c>
      <c r="D82">
        <v>6</v>
      </c>
      <c r="E82">
        <v>15</v>
      </c>
      <c r="S82" s="18" t="str">
        <f>CV1</f>
        <v>1,2,6,15</v>
      </c>
      <c r="U82" t="s">
        <v>2139</v>
      </c>
    </row>
    <row r="83" spans="1:21" x14ac:dyDescent="0.4">
      <c r="A83" s="14" t="s">
        <v>201</v>
      </c>
      <c r="B83">
        <v>1</v>
      </c>
      <c r="S83" s="18">
        <f>CW1</f>
        <v>1</v>
      </c>
      <c r="U83" t="s">
        <v>2222</v>
      </c>
    </row>
    <row r="84" spans="1:21" x14ac:dyDescent="0.4">
      <c r="A84" s="14" t="s">
        <v>202</v>
      </c>
      <c r="B84">
        <v>1</v>
      </c>
      <c r="C84">
        <v>2</v>
      </c>
      <c r="S84" s="18" t="str">
        <f>CX1</f>
        <v>1,2</v>
      </c>
      <c r="U84" t="s">
        <v>2223</v>
      </c>
    </row>
    <row r="85" spans="1:21" x14ac:dyDescent="0.4">
      <c r="A85" s="14" t="s">
        <v>203</v>
      </c>
      <c r="B85">
        <v>1</v>
      </c>
      <c r="C85">
        <v>7</v>
      </c>
      <c r="D85">
        <v>14</v>
      </c>
      <c r="S85" s="18" t="str">
        <f>CY1</f>
        <v>1,7,14</v>
      </c>
      <c r="U85" t="s">
        <v>2224</v>
      </c>
    </row>
    <row r="86" spans="1:21" x14ac:dyDescent="0.4">
      <c r="A86" s="14" t="s">
        <v>204</v>
      </c>
      <c r="B86">
        <v>1</v>
      </c>
      <c r="C86">
        <v>2</v>
      </c>
      <c r="S86" s="18" t="str">
        <f>CZ1</f>
        <v>1,2</v>
      </c>
      <c r="U86">
        <v>1</v>
      </c>
    </row>
    <row r="87" spans="1:21" x14ac:dyDescent="0.4">
      <c r="A87" s="14" t="s">
        <v>205</v>
      </c>
      <c r="B87">
        <v>1</v>
      </c>
      <c r="C87">
        <v>2</v>
      </c>
      <c r="D87">
        <v>3</v>
      </c>
      <c r="E87">
        <v>4</v>
      </c>
      <c r="F87">
        <v>6</v>
      </c>
      <c r="G87">
        <v>7</v>
      </c>
      <c r="H87">
        <v>8</v>
      </c>
      <c r="I87">
        <v>9</v>
      </c>
      <c r="J87">
        <v>10</v>
      </c>
      <c r="K87">
        <v>11</v>
      </c>
      <c r="S87" s="18" t="str">
        <f>DA1</f>
        <v>1,2,3,4,6,7,8,9,10,11</v>
      </c>
      <c r="U87" t="s">
        <v>2147</v>
      </c>
    </row>
    <row r="88" spans="1:21" x14ac:dyDescent="0.4">
      <c r="A88" s="14" t="s">
        <v>206</v>
      </c>
      <c r="B88">
        <v>1</v>
      </c>
      <c r="C88">
        <v>3</v>
      </c>
      <c r="D88">
        <v>4</v>
      </c>
      <c r="E88">
        <v>7</v>
      </c>
      <c r="F88">
        <v>9</v>
      </c>
      <c r="G88">
        <v>11</v>
      </c>
      <c r="S88" s="18" t="str">
        <f>DB1</f>
        <v>1,3,4,7,9,11</v>
      </c>
      <c r="U88" t="s">
        <v>2225</v>
      </c>
    </row>
    <row r="89" spans="1:21" x14ac:dyDescent="0.4">
      <c r="A89" s="14" t="s">
        <v>207</v>
      </c>
      <c r="B89">
        <v>3</v>
      </c>
      <c r="C89">
        <v>6</v>
      </c>
      <c r="D89">
        <v>7</v>
      </c>
      <c r="E89">
        <v>10</v>
      </c>
      <c r="F89">
        <v>11</v>
      </c>
      <c r="S89" s="18" t="str">
        <f>DC1</f>
        <v>3,6,7,10,11</v>
      </c>
      <c r="U89" t="s">
        <v>2147</v>
      </c>
    </row>
    <row r="90" spans="1:21" x14ac:dyDescent="0.4">
      <c r="A90" s="14" t="s">
        <v>208</v>
      </c>
      <c r="B90">
        <v>1</v>
      </c>
      <c r="C90">
        <v>2</v>
      </c>
      <c r="D90">
        <v>15</v>
      </c>
      <c r="S90" s="18" t="str">
        <f>DD1</f>
        <v>1,2,15</v>
      </c>
      <c r="U90" t="s">
        <v>2226</v>
      </c>
    </row>
    <row r="91" spans="1:21" x14ac:dyDescent="0.4">
      <c r="A91" s="14" t="s">
        <v>209</v>
      </c>
      <c r="B91">
        <v>1</v>
      </c>
      <c r="C91">
        <v>3</v>
      </c>
      <c r="D91">
        <v>4</v>
      </c>
      <c r="E91">
        <v>10</v>
      </c>
      <c r="F91">
        <v>14</v>
      </c>
      <c r="S91" s="18" t="str">
        <f>DE1</f>
        <v>1,3,4,10,14</v>
      </c>
      <c r="U91" t="s">
        <v>2227</v>
      </c>
    </row>
    <row r="92" spans="1:21" x14ac:dyDescent="0.4">
      <c r="A92" s="14" t="s">
        <v>210</v>
      </c>
      <c r="B92">
        <v>3</v>
      </c>
      <c r="C92">
        <v>16</v>
      </c>
      <c r="S92" s="18" t="str">
        <f>DF1</f>
        <v>3,16</v>
      </c>
      <c r="U92" t="s">
        <v>2228</v>
      </c>
    </row>
    <row r="93" spans="1:21" x14ac:dyDescent="0.4">
      <c r="A93" s="14" t="s">
        <v>211</v>
      </c>
      <c r="B93">
        <v>1</v>
      </c>
      <c r="C93">
        <v>2</v>
      </c>
      <c r="D93">
        <v>4</v>
      </c>
      <c r="S93" s="18" t="str">
        <f>DG1</f>
        <v>1,2,4</v>
      </c>
      <c r="U93" t="s">
        <v>2229</v>
      </c>
    </row>
    <row r="94" spans="1:21" x14ac:dyDescent="0.4">
      <c r="A94" s="14" t="s">
        <v>212</v>
      </c>
      <c r="B94">
        <v>1</v>
      </c>
      <c r="C94">
        <v>2</v>
      </c>
      <c r="D94">
        <v>3</v>
      </c>
      <c r="E94">
        <v>4</v>
      </c>
      <c r="F94">
        <v>5</v>
      </c>
      <c r="S94" s="18" t="str">
        <f>DH1</f>
        <v>1,2,3,4,5</v>
      </c>
      <c r="U94" t="s">
        <v>2230</v>
      </c>
    </row>
    <row r="95" spans="1:21" x14ac:dyDescent="0.4">
      <c r="A95" s="14" t="s">
        <v>213</v>
      </c>
      <c r="B95">
        <v>2</v>
      </c>
      <c r="C95">
        <v>10</v>
      </c>
      <c r="S95" s="18" t="str">
        <f>DI1</f>
        <v>2,10</v>
      </c>
      <c r="U95" t="s">
        <v>2231</v>
      </c>
    </row>
    <row r="96" spans="1:21" x14ac:dyDescent="0.4">
      <c r="A96" s="14" t="s">
        <v>214</v>
      </c>
      <c r="B96">
        <v>1</v>
      </c>
      <c r="C96">
        <v>3</v>
      </c>
      <c r="D96">
        <v>5</v>
      </c>
      <c r="E96">
        <v>9</v>
      </c>
      <c r="S96" s="18" t="str">
        <f>DJ1</f>
        <v>1,3,5,9</v>
      </c>
      <c r="U96" t="s">
        <v>2144</v>
      </c>
    </row>
    <row r="97" spans="1:21" x14ac:dyDescent="0.4">
      <c r="A97" s="14" t="s">
        <v>215</v>
      </c>
      <c r="B97">
        <v>1</v>
      </c>
      <c r="C97">
        <v>7</v>
      </c>
      <c r="D97">
        <v>8</v>
      </c>
      <c r="S97" s="18" t="str">
        <f>DK1</f>
        <v>1,7,8</v>
      </c>
      <c r="U97" t="s">
        <v>2232</v>
      </c>
    </row>
    <row r="98" spans="1:21" x14ac:dyDescent="0.4">
      <c r="A98" s="14" t="s">
        <v>216</v>
      </c>
      <c r="B98">
        <v>2</v>
      </c>
      <c r="C98">
        <v>15</v>
      </c>
      <c r="S98" s="18" t="str">
        <f>DL1</f>
        <v>2,15</v>
      </c>
      <c r="U98" t="s">
        <v>2233</v>
      </c>
    </row>
    <row r="99" spans="1:21" x14ac:dyDescent="0.4">
      <c r="A99" s="14" t="s">
        <v>217</v>
      </c>
      <c r="B99">
        <v>1</v>
      </c>
      <c r="C99">
        <v>2</v>
      </c>
      <c r="S99" s="18" t="str">
        <f>DM1</f>
        <v>1,2</v>
      </c>
      <c r="U99" t="s">
        <v>2222</v>
      </c>
    </row>
    <row r="100" spans="1:21" x14ac:dyDescent="0.4">
      <c r="A100" s="14" t="s">
        <v>218</v>
      </c>
      <c r="B100">
        <v>1</v>
      </c>
      <c r="C100">
        <v>3</v>
      </c>
      <c r="S100" s="18" t="str">
        <f>DN1</f>
        <v>1,3</v>
      </c>
      <c r="U100" t="s">
        <v>2234</v>
      </c>
    </row>
    <row r="101" spans="1:21" x14ac:dyDescent="0.4">
      <c r="U101" t="s">
        <v>2123</v>
      </c>
    </row>
    <row r="102" spans="1:21" x14ac:dyDescent="0.4">
      <c r="U102" t="s">
        <v>2147</v>
      </c>
    </row>
    <row r="103" spans="1:21" x14ac:dyDescent="0.4">
      <c r="U103" t="s">
        <v>2139</v>
      </c>
    </row>
  </sheetData>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workbookViewId="0">
      <selection activeCell="H7" sqref="H7"/>
    </sheetView>
  </sheetViews>
  <sheetFormatPr defaultRowHeight="18.75" x14ac:dyDescent="0.4"/>
  <cols>
    <col min="1" max="1" width="7.375" style="2" customWidth="1"/>
    <col min="2" max="21" width="6.125" customWidth="1"/>
  </cols>
  <sheetData>
    <row r="1" spans="1:22" x14ac:dyDescent="0.4">
      <c r="A1" s="3"/>
      <c r="B1" s="3" t="s">
        <v>1254</v>
      </c>
      <c r="C1" s="3" t="s">
        <v>409</v>
      </c>
      <c r="D1" s="3" t="s">
        <v>410</v>
      </c>
      <c r="E1" s="3" t="s">
        <v>411</v>
      </c>
      <c r="F1" s="3" t="s">
        <v>412</v>
      </c>
      <c r="G1" s="3" t="s">
        <v>413</v>
      </c>
      <c r="H1" s="3" t="s">
        <v>414</v>
      </c>
      <c r="I1" s="3" t="s">
        <v>415</v>
      </c>
      <c r="J1" s="3" t="s">
        <v>416</v>
      </c>
      <c r="K1" s="3" t="s">
        <v>417</v>
      </c>
      <c r="L1" s="3" t="s">
        <v>418</v>
      </c>
      <c r="M1" s="3" t="s">
        <v>419</v>
      </c>
      <c r="N1" s="3" t="s">
        <v>420</v>
      </c>
      <c r="O1" s="3" t="s">
        <v>421</v>
      </c>
      <c r="P1" s="3" t="s">
        <v>422</v>
      </c>
      <c r="Q1" s="3" t="s">
        <v>423</v>
      </c>
      <c r="R1" s="3" t="s">
        <v>424</v>
      </c>
      <c r="S1" s="3" t="s">
        <v>425</v>
      </c>
      <c r="T1" s="3" t="s">
        <v>426</v>
      </c>
      <c r="U1" s="3" t="s">
        <v>427</v>
      </c>
      <c r="V1" s="2">
        <v>0</v>
      </c>
    </row>
    <row r="2" spans="1:22" x14ac:dyDescent="0.4">
      <c r="A2" s="3" t="s">
        <v>0</v>
      </c>
      <c r="B2" s="3">
        <v>1</v>
      </c>
      <c r="C2" s="3">
        <v>1</v>
      </c>
      <c r="D2" s="3">
        <v>2</v>
      </c>
      <c r="E2" s="3">
        <v>1</v>
      </c>
      <c r="F2" s="3">
        <v>1</v>
      </c>
      <c r="G2" s="3">
        <v>1</v>
      </c>
      <c r="H2" s="3">
        <v>1</v>
      </c>
      <c r="I2" s="3">
        <v>1</v>
      </c>
      <c r="J2" s="3">
        <v>1</v>
      </c>
      <c r="K2" s="3">
        <v>2</v>
      </c>
      <c r="L2" s="3">
        <v>2</v>
      </c>
      <c r="M2" s="3">
        <v>2</v>
      </c>
      <c r="N2" s="3">
        <v>2</v>
      </c>
      <c r="O2" s="3">
        <v>2</v>
      </c>
      <c r="P2" s="3">
        <v>2</v>
      </c>
      <c r="Q2" s="3">
        <v>1</v>
      </c>
      <c r="R2" s="3">
        <v>1</v>
      </c>
      <c r="S2" s="3">
        <v>2</v>
      </c>
      <c r="T2" s="3">
        <v>1</v>
      </c>
      <c r="U2" s="3">
        <v>1</v>
      </c>
      <c r="V2" s="2">
        <v>1</v>
      </c>
    </row>
    <row r="3" spans="1:22" x14ac:dyDescent="0.4">
      <c r="A3" s="3" t="s">
        <v>97</v>
      </c>
      <c r="B3" s="3">
        <v>5</v>
      </c>
      <c r="C3" s="3">
        <v>2</v>
      </c>
      <c r="D3" s="3">
        <v>4</v>
      </c>
      <c r="E3" s="3">
        <v>3</v>
      </c>
      <c r="F3" s="3">
        <v>1</v>
      </c>
      <c r="G3" s="3">
        <v>5</v>
      </c>
      <c r="H3" s="3">
        <v>7</v>
      </c>
      <c r="I3" s="3">
        <v>5</v>
      </c>
      <c r="J3" s="3">
        <v>7</v>
      </c>
      <c r="K3" s="3">
        <v>6</v>
      </c>
      <c r="L3" s="3">
        <v>6</v>
      </c>
      <c r="M3" s="3">
        <v>5</v>
      </c>
      <c r="N3" s="3">
        <v>7</v>
      </c>
      <c r="O3" s="3">
        <v>2</v>
      </c>
      <c r="P3" s="3">
        <v>6</v>
      </c>
      <c r="Q3" s="3">
        <v>6</v>
      </c>
      <c r="R3" s="3">
        <v>6</v>
      </c>
      <c r="S3" s="3">
        <v>6</v>
      </c>
      <c r="T3" s="3">
        <v>3</v>
      </c>
      <c r="U3" s="3">
        <v>3</v>
      </c>
      <c r="V3" s="2">
        <v>2</v>
      </c>
    </row>
    <row r="4" spans="1:22" x14ac:dyDescent="0.4">
      <c r="A4" s="3" t="s">
        <v>98</v>
      </c>
      <c r="B4" s="3">
        <v>5</v>
      </c>
      <c r="C4" s="3">
        <v>16</v>
      </c>
      <c r="D4" s="3">
        <v>7</v>
      </c>
      <c r="E4" s="3">
        <v>1</v>
      </c>
      <c r="F4" s="3">
        <v>15</v>
      </c>
      <c r="G4" s="3">
        <v>7</v>
      </c>
      <c r="H4" s="3">
        <v>5</v>
      </c>
      <c r="I4" s="3">
        <v>15</v>
      </c>
      <c r="J4" s="3">
        <v>12</v>
      </c>
      <c r="K4" s="3">
        <v>11</v>
      </c>
      <c r="L4" s="3">
        <v>10</v>
      </c>
      <c r="M4" s="3">
        <v>2</v>
      </c>
      <c r="N4" s="3">
        <v>11</v>
      </c>
      <c r="O4" s="3">
        <v>5</v>
      </c>
      <c r="P4" s="3">
        <v>7</v>
      </c>
      <c r="Q4" s="3">
        <v>15</v>
      </c>
      <c r="R4" s="3">
        <v>1</v>
      </c>
      <c r="S4" s="3">
        <v>15</v>
      </c>
      <c r="T4" s="3">
        <v>10</v>
      </c>
      <c r="U4" s="3">
        <v>1</v>
      </c>
      <c r="V4" s="2">
        <v>3</v>
      </c>
    </row>
    <row r="5" spans="1:22" x14ac:dyDescent="0.4">
      <c r="A5" s="3" t="s">
        <v>99</v>
      </c>
      <c r="B5" s="3">
        <v>3</v>
      </c>
      <c r="C5" s="3">
        <v>3</v>
      </c>
      <c r="D5" s="3">
        <v>1</v>
      </c>
      <c r="E5" s="3">
        <v>3</v>
      </c>
      <c r="F5" s="3">
        <v>3</v>
      </c>
      <c r="G5" s="3">
        <v>2</v>
      </c>
      <c r="H5" s="3">
        <v>4</v>
      </c>
      <c r="I5" s="3">
        <v>2</v>
      </c>
      <c r="J5" s="3">
        <v>1</v>
      </c>
      <c r="K5" s="3">
        <v>3</v>
      </c>
      <c r="L5" s="3">
        <v>3</v>
      </c>
      <c r="M5" s="3">
        <v>3</v>
      </c>
      <c r="N5" s="3">
        <v>2</v>
      </c>
      <c r="O5" s="3">
        <v>3</v>
      </c>
      <c r="P5" s="3">
        <v>2</v>
      </c>
      <c r="Q5" s="3">
        <v>2</v>
      </c>
      <c r="R5" s="3">
        <v>0</v>
      </c>
      <c r="S5" s="3">
        <v>2</v>
      </c>
      <c r="T5" s="3">
        <v>3</v>
      </c>
      <c r="U5" s="3">
        <v>3</v>
      </c>
      <c r="V5" s="2">
        <v>4</v>
      </c>
    </row>
    <row r="6" spans="1:22" x14ac:dyDescent="0.4">
      <c r="A6" s="3" t="s">
        <v>100</v>
      </c>
      <c r="B6" s="3">
        <v>3</v>
      </c>
      <c r="C6" s="3">
        <v>1</v>
      </c>
      <c r="D6" s="3">
        <v>1</v>
      </c>
      <c r="E6" s="3">
        <v>1</v>
      </c>
      <c r="F6" s="3">
        <v>5</v>
      </c>
      <c r="G6" s="3">
        <v>1</v>
      </c>
      <c r="H6" s="3">
        <v>7</v>
      </c>
      <c r="I6" s="3">
        <v>3</v>
      </c>
      <c r="J6" s="3">
        <v>6</v>
      </c>
      <c r="K6" s="3">
        <v>1</v>
      </c>
      <c r="L6" s="3">
        <v>2</v>
      </c>
      <c r="M6" s="3">
        <v>1</v>
      </c>
      <c r="N6" s="3">
        <v>6</v>
      </c>
      <c r="O6" s="3">
        <v>1</v>
      </c>
      <c r="P6" s="3">
        <v>2</v>
      </c>
      <c r="Q6" s="3">
        <v>3</v>
      </c>
      <c r="R6" s="3">
        <v>3</v>
      </c>
      <c r="S6" s="3">
        <v>1</v>
      </c>
      <c r="T6" s="3">
        <v>3</v>
      </c>
      <c r="U6" s="3">
        <v>1</v>
      </c>
      <c r="V6" s="2">
        <v>5</v>
      </c>
    </row>
    <row r="7" spans="1:22" x14ac:dyDescent="0.4">
      <c r="A7" s="3" t="s">
        <v>101</v>
      </c>
      <c r="B7" s="3">
        <v>4</v>
      </c>
      <c r="C7" s="3">
        <v>4</v>
      </c>
      <c r="D7" s="3">
        <v>2</v>
      </c>
      <c r="E7" s="3">
        <v>3</v>
      </c>
      <c r="F7" s="3">
        <v>4</v>
      </c>
      <c r="G7" s="3">
        <v>4</v>
      </c>
      <c r="H7" s="3">
        <v>0</v>
      </c>
      <c r="I7" s="3">
        <v>4</v>
      </c>
      <c r="J7" s="3">
        <v>4</v>
      </c>
      <c r="K7" s="3">
        <v>4</v>
      </c>
      <c r="L7" s="3">
        <v>6</v>
      </c>
      <c r="M7" s="3">
        <v>4</v>
      </c>
      <c r="N7" s="3">
        <v>1</v>
      </c>
      <c r="O7" s="3">
        <v>2</v>
      </c>
      <c r="P7" s="3">
        <v>4</v>
      </c>
      <c r="Q7" s="3">
        <v>4</v>
      </c>
      <c r="R7" s="3">
        <v>6</v>
      </c>
      <c r="S7" s="3">
        <v>4</v>
      </c>
      <c r="T7" s="3">
        <v>4</v>
      </c>
      <c r="U7" s="3">
        <v>2</v>
      </c>
      <c r="V7" s="2">
        <v>6</v>
      </c>
    </row>
    <row r="8" spans="1:22" x14ac:dyDescent="0.4">
      <c r="A8" s="3" t="s">
        <v>1171</v>
      </c>
      <c r="B8" s="3">
        <v>2</v>
      </c>
      <c r="C8" s="3">
        <v>4</v>
      </c>
      <c r="D8" s="3">
        <v>4</v>
      </c>
      <c r="E8" s="3">
        <v>3</v>
      </c>
      <c r="F8" s="3">
        <v>2</v>
      </c>
      <c r="G8" s="3">
        <v>4</v>
      </c>
      <c r="H8" s="3">
        <v>3</v>
      </c>
      <c r="I8" s="3">
        <v>0</v>
      </c>
      <c r="J8" s="3">
        <v>4</v>
      </c>
      <c r="K8" s="3">
        <v>0</v>
      </c>
      <c r="L8" s="3">
        <v>0</v>
      </c>
      <c r="M8" s="3">
        <v>3</v>
      </c>
      <c r="N8" s="3">
        <v>4</v>
      </c>
      <c r="O8" s="3">
        <v>3</v>
      </c>
      <c r="P8" s="3">
        <v>2</v>
      </c>
      <c r="Q8" s="3">
        <v>0</v>
      </c>
      <c r="R8" s="3">
        <v>3</v>
      </c>
      <c r="S8" s="3">
        <v>0</v>
      </c>
      <c r="T8" s="3">
        <v>4</v>
      </c>
      <c r="U8" s="3">
        <v>3</v>
      </c>
      <c r="V8" s="2">
        <v>7</v>
      </c>
    </row>
    <row r="9" spans="1:22" x14ac:dyDescent="0.4">
      <c r="A9" s="3" t="s">
        <v>1255</v>
      </c>
      <c r="B9" s="3">
        <v>2</v>
      </c>
      <c r="C9" s="3">
        <v>3</v>
      </c>
      <c r="D9" s="3">
        <v>3</v>
      </c>
      <c r="E9" s="3">
        <v>2</v>
      </c>
      <c r="F9" s="3">
        <v>3</v>
      </c>
      <c r="G9" s="3">
        <v>2</v>
      </c>
      <c r="H9" s="3">
        <v>3</v>
      </c>
      <c r="I9" s="3">
        <v>0</v>
      </c>
      <c r="J9" s="3">
        <v>2</v>
      </c>
      <c r="K9" s="3">
        <v>0</v>
      </c>
      <c r="L9" s="3">
        <v>0</v>
      </c>
      <c r="M9" s="3">
        <v>2</v>
      </c>
      <c r="N9" s="3">
        <v>2</v>
      </c>
      <c r="O9" s="3">
        <v>3</v>
      </c>
      <c r="P9" s="3">
        <v>2</v>
      </c>
      <c r="Q9" s="3">
        <v>2</v>
      </c>
      <c r="R9" s="3">
        <v>3</v>
      </c>
      <c r="S9" s="3">
        <v>0</v>
      </c>
      <c r="T9" s="3">
        <v>3</v>
      </c>
      <c r="U9" s="3">
        <v>2</v>
      </c>
      <c r="V9" s="2">
        <v>8</v>
      </c>
    </row>
    <row r="10" spans="1:22" x14ac:dyDescent="0.4">
      <c r="A10" s="4" t="s">
        <v>109</v>
      </c>
      <c r="B10" s="3">
        <v>2</v>
      </c>
      <c r="C10" s="3">
        <v>4</v>
      </c>
      <c r="D10" s="3">
        <v>3</v>
      </c>
      <c r="E10" s="3">
        <v>3</v>
      </c>
      <c r="F10" s="3">
        <v>3</v>
      </c>
      <c r="G10" s="3">
        <v>1</v>
      </c>
      <c r="H10" s="3">
        <v>3</v>
      </c>
      <c r="I10" s="3">
        <v>1</v>
      </c>
      <c r="J10" s="3">
        <v>3</v>
      </c>
      <c r="K10" s="3">
        <v>0</v>
      </c>
      <c r="L10" s="3">
        <v>0</v>
      </c>
      <c r="M10" s="3">
        <v>2</v>
      </c>
      <c r="N10" s="3">
        <v>3</v>
      </c>
      <c r="O10" s="3">
        <v>2</v>
      </c>
      <c r="P10" s="3">
        <v>2</v>
      </c>
      <c r="Q10" s="3">
        <v>2</v>
      </c>
      <c r="R10" s="3">
        <v>3</v>
      </c>
      <c r="S10" s="3">
        <v>0</v>
      </c>
      <c r="T10" s="3">
        <v>3</v>
      </c>
      <c r="U10" s="3">
        <v>2</v>
      </c>
      <c r="V10" s="2">
        <v>9</v>
      </c>
    </row>
    <row r="11" spans="1:22" x14ac:dyDescent="0.4">
      <c r="A11" s="4" t="s">
        <v>110</v>
      </c>
      <c r="B11" s="3">
        <v>2</v>
      </c>
      <c r="C11" s="3">
        <v>3</v>
      </c>
      <c r="D11" s="3">
        <v>3</v>
      </c>
      <c r="E11" s="3">
        <v>4</v>
      </c>
      <c r="F11" s="3">
        <v>3</v>
      </c>
      <c r="G11" s="3">
        <v>0</v>
      </c>
      <c r="H11" s="3">
        <v>3</v>
      </c>
      <c r="I11" s="3">
        <v>0</v>
      </c>
      <c r="J11" s="3">
        <v>2</v>
      </c>
      <c r="K11" s="3">
        <v>1</v>
      </c>
      <c r="L11" s="3">
        <v>1</v>
      </c>
      <c r="M11" s="3">
        <v>2</v>
      </c>
      <c r="N11" s="3">
        <v>2</v>
      </c>
      <c r="O11" s="3">
        <v>3</v>
      </c>
      <c r="P11" s="3">
        <v>3</v>
      </c>
      <c r="Q11" s="3">
        <v>2</v>
      </c>
      <c r="R11" s="3">
        <v>3</v>
      </c>
      <c r="S11" s="3">
        <v>2</v>
      </c>
      <c r="T11" s="3">
        <v>1</v>
      </c>
      <c r="U11" s="3">
        <v>3</v>
      </c>
      <c r="V11" s="2">
        <v>10</v>
      </c>
    </row>
    <row r="12" spans="1:22" x14ac:dyDescent="0.4">
      <c r="A12" s="4" t="s">
        <v>111</v>
      </c>
      <c r="B12" s="3">
        <v>2</v>
      </c>
      <c r="C12" s="3">
        <v>4</v>
      </c>
      <c r="D12" s="3">
        <v>4</v>
      </c>
      <c r="E12" s="3">
        <v>4</v>
      </c>
      <c r="F12" s="3">
        <v>3</v>
      </c>
      <c r="G12" s="3">
        <v>3</v>
      </c>
      <c r="H12" s="3">
        <v>3</v>
      </c>
      <c r="I12" s="3">
        <v>0</v>
      </c>
      <c r="J12" s="3">
        <v>3</v>
      </c>
      <c r="K12" s="3">
        <v>0</v>
      </c>
      <c r="L12" s="3">
        <v>0</v>
      </c>
      <c r="M12" s="3">
        <v>3</v>
      </c>
      <c r="N12" s="3">
        <v>3</v>
      </c>
      <c r="O12" s="3">
        <v>3</v>
      </c>
      <c r="P12" s="3">
        <v>2</v>
      </c>
      <c r="Q12" s="3">
        <v>3</v>
      </c>
      <c r="R12" s="3">
        <v>3</v>
      </c>
      <c r="S12" s="3">
        <v>0</v>
      </c>
      <c r="T12" s="3">
        <v>4</v>
      </c>
      <c r="U12" s="3">
        <v>3</v>
      </c>
      <c r="V12" s="2">
        <v>11</v>
      </c>
    </row>
    <row r="13" spans="1:22" x14ac:dyDescent="0.4">
      <c r="A13" s="4" t="s">
        <v>112</v>
      </c>
      <c r="B13" s="3">
        <v>2</v>
      </c>
      <c r="C13" s="3">
        <v>4</v>
      </c>
      <c r="D13" s="3">
        <v>4</v>
      </c>
      <c r="E13" s="3">
        <v>4</v>
      </c>
      <c r="F13" s="3">
        <v>3</v>
      </c>
      <c r="G13" s="3">
        <v>3</v>
      </c>
      <c r="H13" s="3">
        <v>3</v>
      </c>
      <c r="I13" s="3">
        <v>0</v>
      </c>
      <c r="J13" s="3">
        <v>3</v>
      </c>
      <c r="K13" s="3">
        <v>0</v>
      </c>
      <c r="L13" s="3">
        <v>0</v>
      </c>
      <c r="M13" s="3">
        <v>3</v>
      </c>
      <c r="N13" s="3">
        <v>4</v>
      </c>
      <c r="O13" s="3">
        <v>3</v>
      </c>
      <c r="P13" s="3">
        <v>3</v>
      </c>
      <c r="Q13" s="3">
        <v>0</v>
      </c>
      <c r="R13" s="3">
        <v>3</v>
      </c>
      <c r="S13" s="3">
        <v>0</v>
      </c>
      <c r="T13" s="3">
        <v>4</v>
      </c>
      <c r="U13" s="3">
        <v>4</v>
      </c>
      <c r="V13" s="2">
        <v>12</v>
      </c>
    </row>
    <row r="14" spans="1:22" x14ac:dyDescent="0.4">
      <c r="A14" s="4" t="s">
        <v>113</v>
      </c>
      <c r="B14" s="3">
        <v>2</v>
      </c>
      <c r="C14" s="3">
        <v>4</v>
      </c>
      <c r="D14" s="3">
        <v>4</v>
      </c>
      <c r="E14" s="3">
        <v>4</v>
      </c>
      <c r="F14" s="3">
        <v>3</v>
      </c>
      <c r="G14" s="3">
        <v>3</v>
      </c>
      <c r="H14" s="3">
        <v>3</v>
      </c>
      <c r="I14" s="3">
        <v>0</v>
      </c>
      <c r="J14" s="3">
        <v>2</v>
      </c>
      <c r="K14" s="3">
        <v>0</v>
      </c>
      <c r="L14" s="3">
        <v>0</v>
      </c>
      <c r="M14" s="3">
        <v>2</v>
      </c>
      <c r="N14" s="3">
        <v>3</v>
      </c>
      <c r="O14" s="3">
        <v>3</v>
      </c>
      <c r="P14" s="3">
        <v>3</v>
      </c>
      <c r="Q14" s="3">
        <v>2</v>
      </c>
      <c r="R14" s="3">
        <v>3</v>
      </c>
      <c r="S14" s="3">
        <v>0</v>
      </c>
      <c r="T14" s="3">
        <v>4</v>
      </c>
      <c r="U14" s="3">
        <v>4</v>
      </c>
      <c r="V14" s="2">
        <v>13</v>
      </c>
    </row>
    <row r="15" spans="1:22" x14ac:dyDescent="0.4">
      <c r="A15" s="4" t="s">
        <v>114</v>
      </c>
      <c r="B15" s="3">
        <v>2</v>
      </c>
      <c r="C15" s="3">
        <v>4</v>
      </c>
      <c r="D15" s="3">
        <v>3</v>
      </c>
      <c r="E15" s="3">
        <v>3</v>
      </c>
      <c r="F15" s="3">
        <v>3</v>
      </c>
      <c r="G15" s="3">
        <v>2</v>
      </c>
      <c r="H15" s="3">
        <v>3</v>
      </c>
      <c r="I15" s="3">
        <v>0</v>
      </c>
      <c r="J15" s="3">
        <v>0</v>
      </c>
      <c r="K15" s="3">
        <v>0</v>
      </c>
      <c r="L15" s="3">
        <v>0</v>
      </c>
      <c r="M15" s="3">
        <v>2</v>
      </c>
      <c r="N15" s="3">
        <v>2</v>
      </c>
      <c r="O15" s="3">
        <v>3</v>
      </c>
      <c r="P15" s="3">
        <v>3</v>
      </c>
      <c r="Q15" s="3">
        <v>2</v>
      </c>
      <c r="R15" s="3">
        <v>3</v>
      </c>
      <c r="S15" s="3">
        <v>0</v>
      </c>
      <c r="T15" s="3">
        <v>4</v>
      </c>
      <c r="U15" s="3">
        <v>3</v>
      </c>
      <c r="V15" s="2">
        <v>14</v>
      </c>
    </row>
    <row r="16" spans="1:22" x14ac:dyDescent="0.4">
      <c r="A16" s="4" t="s">
        <v>115</v>
      </c>
      <c r="B16" s="3">
        <v>3</v>
      </c>
      <c r="C16" s="3">
        <v>3</v>
      </c>
      <c r="D16" s="3">
        <v>3</v>
      </c>
      <c r="E16" s="3">
        <v>3</v>
      </c>
      <c r="F16" s="3">
        <v>3</v>
      </c>
      <c r="G16" s="3">
        <v>3</v>
      </c>
      <c r="H16" s="3">
        <v>3</v>
      </c>
      <c r="I16" s="3">
        <v>0</v>
      </c>
      <c r="J16" s="3">
        <v>2</v>
      </c>
      <c r="K16" s="3">
        <v>0</v>
      </c>
      <c r="L16" s="3">
        <v>0</v>
      </c>
      <c r="M16" s="3">
        <v>2</v>
      </c>
      <c r="N16" s="3">
        <v>4</v>
      </c>
      <c r="O16" s="3">
        <v>3</v>
      </c>
      <c r="P16" s="3">
        <v>2</v>
      </c>
      <c r="Q16" s="3">
        <v>3</v>
      </c>
      <c r="R16" s="3">
        <v>3</v>
      </c>
      <c r="S16" s="3">
        <v>2</v>
      </c>
      <c r="T16" s="3">
        <v>4</v>
      </c>
      <c r="U16" s="3">
        <v>3</v>
      </c>
      <c r="V16" s="2">
        <v>15</v>
      </c>
    </row>
    <row r="17" spans="1:22" x14ac:dyDescent="0.4">
      <c r="A17" s="4" t="s">
        <v>116</v>
      </c>
      <c r="B17" s="3">
        <v>2</v>
      </c>
      <c r="C17" s="3">
        <v>4</v>
      </c>
      <c r="D17" s="3">
        <v>4</v>
      </c>
      <c r="E17" s="3">
        <v>4</v>
      </c>
      <c r="F17" s="3">
        <v>3</v>
      </c>
      <c r="G17" s="3">
        <v>2</v>
      </c>
      <c r="H17" s="3">
        <v>3</v>
      </c>
      <c r="I17" s="3">
        <v>0</v>
      </c>
      <c r="J17" s="3">
        <v>3</v>
      </c>
      <c r="K17" s="3">
        <v>0</v>
      </c>
      <c r="L17" s="3">
        <v>0</v>
      </c>
      <c r="M17" s="3">
        <v>2</v>
      </c>
      <c r="N17" s="3">
        <v>4</v>
      </c>
      <c r="O17" s="3">
        <v>3</v>
      </c>
      <c r="P17" s="3">
        <v>2</v>
      </c>
      <c r="Q17" s="3">
        <v>2</v>
      </c>
      <c r="R17" s="3">
        <v>3</v>
      </c>
      <c r="S17" s="3">
        <v>0</v>
      </c>
      <c r="T17" s="3">
        <v>4</v>
      </c>
      <c r="U17" s="3">
        <v>3</v>
      </c>
      <c r="V17" s="2">
        <v>16</v>
      </c>
    </row>
    <row r="18" spans="1:22" x14ac:dyDescent="0.4">
      <c r="A18" s="4" t="s">
        <v>1256</v>
      </c>
      <c r="B18" s="3">
        <v>4</v>
      </c>
      <c r="C18" s="3">
        <v>4</v>
      </c>
      <c r="D18" s="3">
        <v>4</v>
      </c>
      <c r="E18" s="3">
        <v>4</v>
      </c>
      <c r="F18" s="3">
        <v>3</v>
      </c>
      <c r="G18" s="3">
        <v>4</v>
      </c>
      <c r="H18" s="3">
        <v>3</v>
      </c>
      <c r="I18" s="3">
        <v>0</v>
      </c>
      <c r="J18" s="3">
        <v>3</v>
      </c>
      <c r="K18" s="3">
        <v>0</v>
      </c>
      <c r="L18" s="3">
        <v>0</v>
      </c>
      <c r="M18" s="3">
        <v>3</v>
      </c>
      <c r="N18" s="3">
        <v>4</v>
      </c>
      <c r="O18" s="3">
        <v>3</v>
      </c>
      <c r="P18" s="3">
        <v>2</v>
      </c>
      <c r="Q18" s="3">
        <v>4</v>
      </c>
      <c r="R18" s="3">
        <v>3</v>
      </c>
      <c r="S18" s="3">
        <v>0</v>
      </c>
      <c r="T18" s="3">
        <v>4</v>
      </c>
      <c r="U18" s="3">
        <v>3</v>
      </c>
      <c r="V18" s="2">
        <v>17</v>
      </c>
    </row>
    <row r="19" spans="1:22" x14ac:dyDescent="0.4">
      <c r="A19" s="4" t="s">
        <v>118</v>
      </c>
      <c r="B19" s="3">
        <v>4</v>
      </c>
      <c r="C19" s="3">
        <v>4</v>
      </c>
      <c r="D19" s="3">
        <v>4</v>
      </c>
      <c r="E19" s="3">
        <v>4</v>
      </c>
      <c r="F19" s="3">
        <v>3</v>
      </c>
      <c r="G19" s="3">
        <v>4</v>
      </c>
      <c r="H19" s="3">
        <v>3</v>
      </c>
      <c r="I19" s="3">
        <v>0</v>
      </c>
      <c r="J19" s="3">
        <v>0</v>
      </c>
      <c r="K19" s="3">
        <v>1</v>
      </c>
      <c r="L19" s="3">
        <v>0</v>
      </c>
      <c r="M19" s="3">
        <v>3</v>
      </c>
      <c r="N19" s="3">
        <v>0</v>
      </c>
      <c r="O19" s="3">
        <v>3</v>
      </c>
      <c r="P19" s="3">
        <v>0</v>
      </c>
      <c r="Q19" s="3">
        <v>0</v>
      </c>
      <c r="R19" s="3">
        <v>3</v>
      </c>
      <c r="S19" s="3">
        <v>0</v>
      </c>
      <c r="T19" s="3">
        <v>4</v>
      </c>
      <c r="U19" s="3">
        <v>0</v>
      </c>
      <c r="V19" s="2">
        <v>18</v>
      </c>
    </row>
    <row r="20" spans="1:22" x14ac:dyDescent="0.4">
      <c r="A20" s="8" t="s">
        <v>102</v>
      </c>
      <c r="B20" s="3" t="s">
        <v>1332</v>
      </c>
      <c r="C20" s="3" t="s">
        <v>1333</v>
      </c>
      <c r="D20" s="3" t="s">
        <v>1334</v>
      </c>
      <c r="E20" s="3" t="s">
        <v>1335</v>
      </c>
      <c r="F20" s="3">
        <v>13</v>
      </c>
      <c r="G20" s="3" t="s">
        <v>1336</v>
      </c>
      <c r="H20" s="3" t="s">
        <v>1337</v>
      </c>
      <c r="I20" s="3" t="s">
        <v>1338</v>
      </c>
      <c r="J20" s="3">
        <v>6.13</v>
      </c>
      <c r="K20" s="3">
        <v>13</v>
      </c>
      <c r="L20" s="3" t="s">
        <v>1339</v>
      </c>
      <c r="M20" s="3" t="s">
        <v>1722</v>
      </c>
      <c r="N20" s="3">
        <v>2</v>
      </c>
      <c r="O20" s="3">
        <v>0</v>
      </c>
      <c r="P20" s="3" t="s">
        <v>1728</v>
      </c>
      <c r="Q20" s="3">
        <v>20</v>
      </c>
      <c r="R20" s="3" t="s">
        <v>1735</v>
      </c>
      <c r="S20" s="3">
        <v>13</v>
      </c>
      <c r="T20" s="3" t="s">
        <v>1740</v>
      </c>
      <c r="U20" s="3" t="s">
        <v>1743</v>
      </c>
      <c r="V20" s="2">
        <v>19</v>
      </c>
    </row>
    <row r="21" spans="1:22" x14ac:dyDescent="0.4">
      <c r="A21" s="8" t="s">
        <v>103</v>
      </c>
      <c r="B21" s="9">
        <v>2</v>
      </c>
      <c r="C21" s="3" t="s">
        <v>1340</v>
      </c>
      <c r="D21" s="3" t="s">
        <v>1340</v>
      </c>
      <c r="E21" s="3" t="s">
        <v>1340</v>
      </c>
      <c r="F21" s="3">
        <v>4</v>
      </c>
      <c r="G21" s="3" t="s">
        <v>1341</v>
      </c>
      <c r="H21" s="3" t="s">
        <v>1342</v>
      </c>
      <c r="I21" s="3">
        <v>4</v>
      </c>
      <c r="J21" s="3" t="s">
        <v>1343</v>
      </c>
      <c r="K21" s="3">
        <v>1</v>
      </c>
      <c r="L21" s="3">
        <v>2</v>
      </c>
      <c r="M21" s="3">
        <v>1</v>
      </c>
      <c r="N21" s="3">
        <v>1</v>
      </c>
      <c r="O21" s="3">
        <v>2</v>
      </c>
      <c r="P21" s="3" t="s">
        <v>1729</v>
      </c>
      <c r="Q21" s="3">
        <v>2</v>
      </c>
      <c r="R21" s="3" t="s">
        <v>1736</v>
      </c>
      <c r="S21" s="3">
        <v>1</v>
      </c>
      <c r="T21" s="3">
        <v>2</v>
      </c>
      <c r="U21" s="3">
        <v>1</v>
      </c>
      <c r="V21" s="2">
        <v>20</v>
      </c>
    </row>
    <row r="22" spans="1:22" x14ac:dyDescent="0.4">
      <c r="A22" s="8" t="s">
        <v>104</v>
      </c>
      <c r="B22" s="9" t="s">
        <v>1344</v>
      </c>
      <c r="C22" s="3" t="s">
        <v>1345</v>
      </c>
      <c r="D22" s="3" t="s">
        <v>1346</v>
      </c>
      <c r="E22" s="3" t="s">
        <v>1347</v>
      </c>
      <c r="F22" s="3">
        <v>4</v>
      </c>
      <c r="G22" s="3" t="s">
        <v>1348</v>
      </c>
      <c r="H22" s="3" t="s">
        <v>1349</v>
      </c>
      <c r="I22" s="3" t="s">
        <v>1350</v>
      </c>
      <c r="J22" s="3" t="s">
        <v>1351</v>
      </c>
      <c r="K22" s="3">
        <v>4</v>
      </c>
      <c r="L22" s="3" t="s">
        <v>1352</v>
      </c>
      <c r="M22" s="3">
        <v>1</v>
      </c>
      <c r="N22" s="3">
        <v>1</v>
      </c>
      <c r="O22" s="3" t="s">
        <v>1726</v>
      </c>
      <c r="P22" s="3" t="s">
        <v>1730</v>
      </c>
      <c r="Q22" s="3">
        <v>0</v>
      </c>
      <c r="R22" s="3" t="s">
        <v>1737</v>
      </c>
      <c r="S22" s="3">
        <v>4</v>
      </c>
      <c r="T22" s="3">
        <v>1</v>
      </c>
      <c r="U22" s="3" t="s">
        <v>1744</v>
      </c>
      <c r="V22" s="2"/>
    </row>
    <row r="23" spans="1:22" x14ac:dyDescent="0.4">
      <c r="A23" s="8" t="s">
        <v>105</v>
      </c>
      <c r="B23" s="9">
        <v>1</v>
      </c>
      <c r="C23" s="3">
        <v>1</v>
      </c>
      <c r="D23" s="3">
        <v>1</v>
      </c>
      <c r="E23" s="3">
        <v>1</v>
      </c>
      <c r="F23" s="3">
        <v>2</v>
      </c>
      <c r="G23" s="3">
        <v>1</v>
      </c>
      <c r="H23" s="3">
        <v>1</v>
      </c>
      <c r="I23" s="3">
        <v>2</v>
      </c>
      <c r="J23" s="3">
        <v>2</v>
      </c>
      <c r="K23" s="3">
        <v>2</v>
      </c>
      <c r="L23" s="3">
        <v>1</v>
      </c>
      <c r="M23" s="3">
        <v>2</v>
      </c>
      <c r="N23" s="3">
        <v>2</v>
      </c>
      <c r="O23" s="3">
        <v>2</v>
      </c>
      <c r="P23" s="3">
        <v>1</v>
      </c>
      <c r="Q23" s="3">
        <v>2</v>
      </c>
      <c r="R23" s="3">
        <v>2</v>
      </c>
      <c r="S23" s="3">
        <v>1</v>
      </c>
      <c r="T23" s="3">
        <v>2</v>
      </c>
      <c r="U23" s="3">
        <v>1</v>
      </c>
      <c r="V23" s="2"/>
    </row>
    <row r="24" spans="1:22" x14ac:dyDescent="0.4">
      <c r="A24" s="8" t="s">
        <v>106</v>
      </c>
      <c r="B24" s="10" t="s">
        <v>1353</v>
      </c>
      <c r="C24" s="3" t="s">
        <v>1354</v>
      </c>
      <c r="D24" s="3">
        <v>9</v>
      </c>
      <c r="E24" s="3" t="s">
        <v>1355</v>
      </c>
      <c r="F24" s="3" t="s">
        <v>1356</v>
      </c>
      <c r="G24" s="3" t="s">
        <v>1357</v>
      </c>
      <c r="H24" s="3" t="s">
        <v>1358</v>
      </c>
      <c r="I24" s="3" t="s">
        <v>1359</v>
      </c>
      <c r="J24" s="3">
        <v>9</v>
      </c>
      <c r="K24" s="3">
        <v>1</v>
      </c>
      <c r="L24" s="3">
        <v>1</v>
      </c>
      <c r="M24" s="3">
        <v>3</v>
      </c>
      <c r="N24" s="3" t="s">
        <v>1724</v>
      </c>
      <c r="O24" s="3" t="s">
        <v>1725</v>
      </c>
      <c r="P24" s="3">
        <v>1</v>
      </c>
      <c r="Q24" s="3" t="s">
        <v>1733</v>
      </c>
      <c r="R24" s="3">
        <v>7</v>
      </c>
      <c r="S24" s="3">
        <v>1</v>
      </c>
      <c r="T24" s="3" t="s">
        <v>1741</v>
      </c>
      <c r="U24" s="3">
        <v>2</v>
      </c>
      <c r="V24" s="2"/>
    </row>
    <row r="25" spans="1:22" x14ac:dyDescent="0.4">
      <c r="A25" s="8" t="s">
        <v>119</v>
      </c>
      <c r="B25" s="3" t="s">
        <v>1360</v>
      </c>
      <c r="C25" s="3" t="s">
        <v>1361</v>
      </c>
      <c r="D25" s="3" t="s">
        <v>1362</v>
      </c>
      <c r="E25" s="3" t="s">
        <v>2293</v>
      </c>
      <c r="F25" s="3">
        <v>4</v>
      </c>
      <c r="G25" s="3">
        <v>1</v>
      </c>
      <c r="H25" s="3" t="s">
        <v>1364</v>
      </c>
      <c r="I25" s="3">
        <v>1</v>
      </c>
      <c r="J25" s="3" t="s">
        <v>1365</v>
      </c>
      <c r="K25" s="3">
        <v>1</v>
      </c>
      <c r="L25" s="3" t="s">
        <v>1348</v>
      </c>
      <c r="M25" s="3">
        <v>1</v>
      </c>
      <c r="N25" s="3">
        <v>1</v>
      </c>
      <c r="O25" s="3">
        <v>4</v>
      </c>
      <c r="P25" s="3" t="s">
        <v>1731</v>
      </c>
      <c r="Q25" s="3">
        <v>1</v>
      </c>
      <c r="R25" s="3">
        <v>1</v>
      </c>
      <c r="S25" s="3">
        <v>1</v>
      </c>
      <c r="T25" s="3">
        <v>1</v>
      </c>
      <c r="U25" s="3" t="s">
        <v>1745</v>
      </c>
      <c r="V25" s="2"/>
    </row>
    <row r="26" spans="1:22" x14ac:dyDescent="0.4">
      <c r="A26" s="8" t="s">
        <v>120</v>
      </c>
      <c r="B26" s="3" t="s">
        <v>1366</v>
      </c>
      <c r="C26" s="3" t="s">
        <v>1367</v>
      </c>
      <c r="D26" s="3" t="s">
        <v>1368</v>
      </c>
      <c r="E26" s="3" t="s">
        <v>1369</v>
      </c>
      <c r="F26" s="3">
        <v>1</v>
      </c>
      <c r="G26" s="3" t="s">
        <v>1370</v>
      </c>
      <c r="H26" s="3" t="s">
        <v>1354</v>
      </c>
      <c r="I26" s="3" t="s">
        <v>1371</v>
      </c>
      <c r="J26" s="3" t="s">
        <v>1372</v>
      </c>
      <c r="K26" s="3" t="s">
        <v>1373</v>
      </c>
      <c r="L26" s="3" t="s">
        <v>1374</v>
      </c>
      <c r="M26" s="3" t="s">
        <v>1723</v>
      </c>
      <c r="N26" s="3" t="s">
        <v>1725</v>
      </c>
      <c r="O26" s="3" t="s">
        <v>1727</v>
      </c>
      <c r="P26" s="3" t="s">
        <v>1732</v>
      </c>
      <c r="Q26" s="3" t="s">
        <v>1734</v>
      </c>
      <c r="R26" s="3" t="s">
        <v>1738</v>
      </c>
      <c r="S26" s="3" t="s">
        <v>1739</v>
      </c>
      <c r="T26" s="3" t="s">
        <v>1742</v>
      </c>
      <c r="U26" s="3" t="s">
        <v>1746</v>
      </c>
      <c r="V26" s="2"/>
    </row>
    <row r="27" spans="1:22" x14ac:dyDescent="0.4">
      <c r="A27" s="3" t="s">
        <v>598</v>
      </c>
      <c r="B27" s="3">
        <v>1</v>
      </c>
      <c r="C27" s="3">
        <v>1</v>
      </c>
      <c r="D27" s="3">
        <v>1</v>
      </c>
      <c r="E27" s="3">
        <v>1</v>
      </c>
      <c r="F27" s="3">
        <v>1</v>
      </c>
      <c r="G27" s="3">
        <v>1</v>
      </c>
      <c r="H27" s="3">
        <v>1</v>
      </c>
      <c r="I27" s="3">
        <v>1</v>
      </c>
      <c r="J27" s="3">
        <v>1</v>
      </c>
      <c r="K27" s="3">
        <v>1</v>
      </c>
      <c r="L27" s="3">
        <v>1</v>
      </c>
      <c r="M27" s="3">
        <v>1</v>
      </c>
      <c r="N27" s="3">
        <v>1</v>
      </c>
      <c r="O27" s="3">
        <v>1</v>
      </c>
      <c r="P27" s="3">
        <v>1</v>
      </c>
      <c r="Q27" s="3">
        <v>1</v>
      </c>
      <c r="R27" s="3">
        <v>1</v>
      </c>
      <c r="S27" s="3">
        <v>1</v>
      </c>
      <c r="T27" s="3">
        <v>1</v>
      </c>
      <c r="U27" s="3">
        <v>1</v>
      </c>
      <c r="V27" s="2"/>
    </row>
    <row r="28" spans="1:22" x14ac:dyDescent="0.4">
      <c r="A28" s="3"/>
      <c r="B28" s="3" t="s">
        <v>1257</v>
      </c>
      <c r="C28" s="3" t="s">
        <v>428</v>
      </c>
      <c r="D28" s="3" t="s">
        <v>429</v>
      </c>
      <c r="E28" s="3" t="s">
        <v>430</v>
      </c>
      <c r="F28" s="3" t="s">
        <v>431</v>
      </c>
      <c r="G28" s="3" t="s">
        <v>432</v>
      </c>
      <c r="H28" s="3" t="s">
        <v>433</v>
      </c>
      <c r="I28" s="3" t="s">
        <v>434</v>
      </c>
      <c r="J28" s="3" t="s">
        <v>435</v>
      </c>
      <c r="K28" s="3" t="s">
        <v>436</v>
      </c>
      <c r="L28" s="3" t="s">
        <v>437</v>
      </c>
      <c r="M28" s="3" t="s">
        <v>438</v>
      </c>
      <c r="N28" s="3" t="s">
        <v>439</v>
      </c>
      <c r="O28" s="3" t="s">
        <v>440</v>
      </c>
      <c r="P28" s="3" t="s">
        <v>441</v>
      </c>
      <c r="Q28" s="3" t="s">
        <v>442</v>
      </c>
      <c r="R28" s="3" t="s">
        <v>443</v>
      </c>
      <c r="S28" s="3" t="s">
        <v>444</v>
      </c>
      <c r="T28" s="3" t="s">
        <v>445</v>
      </c>
      <c r="U28" s="3" t="s">
        <v>446</v>
      </c>
      <c r="V28" s="2"/>
    </row>
    <row r="29" spans="1:22" x14ac:dyDescent="0.4">
      <c r="A29" s="3" t="s">
        <v>0</v>
      </c>
      <c r="B29" s="3">
        <v>1</v>
      </c>
      <c r="C29" s="3">
        <v>2</v>
      </c>
      <c r="D29" s="3">
        <v>1</v>
      </c>
      <c r="E29" s="3">
        <v>1</v>
      </c>
      <c r="F29" s="3">
        <v>1</v>
      </c>
      <c r="G29" s="3">
        <v>2</v>
      </c>
      <c r="H29" s="3">
        <v>1</v>
      </c>
      <c r="I29" s="3">
        <v>2</v>
      </c>
      <c r="J29" s="3">
        <v>2</v>
      </c>
      <c r="K29" s="3">
        <v>1</v>
      </c>
      <c r="L29" s="3">
        <v>1</v>
      </c>
      <c r="M29" s="3">
        <v>1</v>
      </c>
      <c r="N29" s="3">
        <v>2</v>
      </c>
      <c r="O29" s="3">
        <v>2</v>
      </c>
      <c r="P29" s="3">
        <v>2</v>
      </c>
      <c r="Q29" s="3">
        <v>1</v>
      </c>
      <c r="R29" s="3">
        <v>2</v>
      </c>
      <c r="S29" s="3">
        <v>1</v>
      </c>
      <c r="T29" s="3">
        <v>2</v>
      </c>
      <c r="U29" s="3">
        <v>2</v>
      </c>
      <c r="V29" s="2"/>
    </row>
    <row r="30" spans="1:22" x14ac:dyDescent="0.4">
      <c r="A30" s="3" t="s">
        <v>97</v>
      </c>
      <c r="B30" s="3">
        <v>6</v>
      </c>
      <c r="C30" s="3">
        <v>5</v>
      </c>
      <c r="D30" s="3">
        <v>4</v>
      </c>
      <c r="E30" s="3">
        <v>2</v>
      </c>
      <c r="F30" s="3">
        <v>2</v>
      </c>
      <c r="G30" s="3">
        <v>6</v>
      </c>
      <c r="H30" s="3">
        <v>6</v>
      </c>
      <c r="I30" s="3">
        <v>6</v>
      </c>
      <c r="J30" s="3">
        <v>4</v>
      </c>
      <c r="K30" s="3">
        <v>2</v>
      </c>
      <c r="L30" s="3">
        <v>7</v>
      </c>
      <c r="M30" s="3">
        <v>7</v>
      </c>
      <c r="N30" s="3">
        <v>6</v>
      </c>
      <c r="O30" s="3">
        <v>6</v>
      </c>
      <c r="P30" s="3">
        <v>7</v>
      </c>
      <c r="Q30" s="3">
        <v>7</v>
      </c>
      <c r="R30" s="3">
        <v>4</v>
      </c>
      <c r="S30" s="3">
        <v>2</v>
      </c>
      <c r="T30" s="3">
        <v>2</v>
      </c>
      <c r="U30" s="3">
        <v>6</v>
      </c>
      <c r="V30" s="2"/>
    </row>
    <row r="31" spans="1:22" x14ac:dyDescent="0.4">
      <c r="A31" s="3" t="s">
        <v>98</v>
      </c>
      <c r="B31" s="3">
        <v>2</v>
      </c>
      <c r="C31" s="3">
        <v>15</v>
      </c>
      <c r="D31" s="3">
        <v>3</v>
      </c>
      <c r="E31" s="3">
        <v>0</v>
      </c>
      <c r="F31" s="3">
        <v>14</v>
      </c>
      <c r="G31" s="3">
        <v>8</v>
      </c>
      <c r="H31" s="3">
        <v>1</v>
      </c>
      <c r="I31" s="3">
        <v>1</v>
      </c>
      <c r="J31" s="3">
        <v>14</v>
      </c>
      <c r="K31" s="3">
        <v>10</v>
      </c>
      <c r="L31" s="3">
        <v>9</v>
      </c>
      <c r="M31" s="3">
        <v>3</v>
      </c>
      <c r="N31" s="3">
        <v>14</v>
      </c>
      <c r="O31" s="3">
        <v>15</v>
      </c>
      <c r="P31" s="3">
        <v>6</v>
      </c>
      <c r="Q31" s="3">
        <v>15</v>
      </c>
      <c r="R31" s="3">
        <v>6</v>
      </c>
      <c r="S31" s="3">
        <v>6</v>
      </c>
      <c r="T31" s="3">
        <v>10</v>
      </c>
      <c r="U31" s="3">
        <v>14</v>
      </c>
      <c r="V31" s="2"/>
    </row>
    <row r="32" spans="1:22" x14ac:dyDescent="0.4">
      <c r="A32" s="3" t="s">
        <v>99</v>
      </c>
      <c r="B32" s="3">
        <v>1</v>
      </c>
      <c r="C32" s="3">
        <v>3</v>
      </c>
      <c r="D32" s="3">
        <v>3</v>
      </c>
      <c r="E32" s="3">
        <v>3</v>
      </c>
      <c r="F32" s="3">
        <v>3</v>
      </c>
      <c r="G32" s="3">
        <v>3</v>
      </c>
      <c r="H32" s="3">
        <v>2</v>
      </c>
      <c r="I32" s="3">
        <v>4</v>
      </c>
      <c r="J32" s="3">
        <v>2</v>
      </c>
      <c r="K32" s="3">
        <v>3</v>
      </c>
      <c r="L32" s="3">
        <v>1</v>
      </c>
      <c r="M32" s="3">
        <v>3</v>
      </c>
      <c r="N32" s="3">
        <v>3</v>
      </c>
      <c r="O32" s="3">
        <v>2</v>
      </c>
      <c r="P32" s="3">
        <v>2</v>
      </c>
      <c r="Q32" s="3">
        <v>4</v>
      </c>
      <c r="R32" s="3">
        <v>3</v>
      </c>
      <c r="S32" s="3">
        <v>3</v>
      </c>
      <c r="T32" s="3">
        <v>3</v>
      </c>
      <c r="U32" s="3">
        <v>3</v>
      </c>
      <c r="V32" s="2"/>
    </row>
    <row r="33" spans="1:22" x14ac:dyDescent="0.4">
      <c r="A33" s="3" t="s">
        <v>100</v>
      </c>
      <c r="B33" s="3">
        <v>6</v>
      </c>
      <c r="C33" s="3">
        <v>2</v>
      </c>
      <c r="D33" s="3">
        <v>1</v>
      </c>
      <c r="E33" s="3">
        <v>2</v>
      </c>
      <c r="F33" s="3">
        <v>1</v>
      </c>
      <c r="G33" s="3">
        <v>6</v>
      </c>
      <c r="H33" s="3">
        <v>6</v>
      </c>
      <c r="I33" s="3">
        <v>6</v>
      </c>
      <c r="J33" s="3">
        <v>1</v>
      </c>
      <c r="K33" s="3">
        <v>4</v>
      </c>
      <c r="L33" s="3">
        <v>6</v>
      </c>
      <c r="M33" s="3">
        <v>6</v>
      </c>
      <c r="N33" s="3">
        <v>4</v>
      </c>
      <c r="O33" s="3">
        <v>7</v>
      </c>
      <c r="P33" s="3">
        <v>6</v>
      </c>
      <c r="Q33" s="3">
        <v>6</v>
      </c>
      <c r="R33" s="3">
        <v>1</v>
      </c>
      <c r="S33" s="3">
        <v>5</v>
      </c>
      <c r="T33" s="3">
        <v>5</v>
      </c>
      <c r="U33" s="3">
        <v>6</v>
      </c>
      <c r="V33" s="2"/>
    </row>
    <row r="34" spans="1:22" x14ac:dyDescent="0.4">
      <c r="A34" s="3" t="s">
        <v>101</v>
      </c>
      <c r="B34" s="3">
        <v>4</v>
      </c>
      <c r="C34" s="3">
        <v>4</v>
      </c>
      <c r="D34" s="3">
        <v>4</v>
      </c>
      <c r="E34" s="3">
        <v>2</v>
      </c>
      <c r="F34" s="3">
        <v>4</v>
      </c>
      <c r="G34" s="3">
        <v>4</v>
      </c>
      <c r="H34" s="3">
        <v>4</v>
      </c>
      <c r="I34" s="3">
        <v>4</v>
      </c>
      <c r="J34" s="3">
        <v>5</v>
      </c>
      <c r="K34" s="3">
        <v>4</v>
      </c>
      <c r="L34" s="3">
        <v>4</v>
      </c>
      <c r="M34" s="3">
        <v>4</v>
      </c>
      <c r="N34" s="3">
        <v>1</v>
      </c>
      <c r="O34" s="3">
        <v>4</v>
      </c>
      <c r="P34" s="3">
        <v>4</v>
      </c>
      <c r="Q34" s="3">
        <v>5</v>
      </c>
      <c r="R34" s="3">
        <v>5</v>
      </c>
      <c r="S34" s="3">
        <v>2</v>
      </c>
      <c r="T34" s="3">
        <v>4</v>
      </c>
      <c r="U34" s="3">
        <v>4</v>
      </c>
    </row>
    <row r="35" spans="1:22" x14ac:dyDescent="0.4">
      <c r="A35" s="3" t="s">
        <v>107</v>
      </c>
      <c r="B35" s="3">
        <v>4</v>
      </c>
      <c r="C35" s="3">
        <v>4</v>
      </c>
      <c r="D35" s="3">
        <v>4</v>
      </c>
      <c r="E35" s="3">
        <v>4</v>
      </c>
      <c r="F35" s="3">
        <v>0</v>
      </c>
      <c r="G35" s="3">
        <v>2</v>
      </c>
      <c r="H35" s="3">
        <v>3</v>
      </c>
      <c r="I35" s="3">
        <v>3</v>
      </c>
      <c r="J35" s="3">
        <v>4</v>
      </c>
      <c r="K35" s="3">
        <v>4</v>
      </c>
      <c r="L35" s="3">
        <v>4</v>
      </c>
      <c r="M35" s="3">
        <v>0</v>
      </c>
      <c r="N35" s="3">
        <v>4</v>
      </c>
      <c r="O35" s="3">
        <v>3</v>
      </c>
      <c r="P35" s="3">
        <v>4</v>
      </c>
      <c r="Q35" s="3">
        <v>0</v>
      </c>
      <c r="R35" s="3">
        <v>4</v>
      </c>
      <c r="S35" s="3">
        <v>4</v>
      </c>
      <c r="T35" s="3">
        <v>4</v>
      </c>
      <c r="U35" s="3">
        <v>4</v>
      </c>
    </row>
    <row r="36" spans="1:22" x14ac:dyDescent="0.4">
      <c r="A36" s="3" t="s">
        <v>1172</v>
      </c>
      <c r="B36" s="3">
        <v>3</v>
      </c>
      <c r="C36" s="3">
        <v>2</v>
      </c>
      <c r="D36" s="3">
        <v>3</v>
      </c>
      <c r="E36" s="3">
        <v>2</v>
      </c>
      <c r="F36" s="3">
        <v>0</v>
      </c>
      <c r="G36" s="3">
        <v>2</v>
      </c>
      <c r="H36" s="3">
        <v>2</v>
      </c>
      <c r="I36" s="3">
        <v>3</v>
      </c>
      <c r="J36" s="3">
        <v>3</v>
      </c>
      <c r="K36" s="3">
        <v>2</v>
      </c>
      <c r="L36" s="3">
        <v>3</v>
      </c>
      <c r="M36" s="3">
        <v>0</v>
      </c>
      <c r="N36" s="3">
        <v>3</v>
      </c>
      <c r="O36" s="3">
        <v>2</v>
      </c>
      <c r="P36" s="3">
        <v>2</v>
      </c>
      <c r="Q36" s="3">
        <v>0</v>
      </c>
      <c r="R36" s="3">
        <v>3</v>
      </c>
      <c r="S36" s="3">
        <v>3</v>
      </c>
      <c r="T36" s="3">
        <v>2</v>
      </c>
      <c r="U36" s="3">
        <v>3</v>
      </c>
    </row>
    <row r="37" spans="1:22" x14ac:dyDescent="0.4">
      <c r="A37" s="4" t="s">
        <v>109</v>
      </c>
      <c r="B37" s="3">
        <v>3</v>
      </c>
      <c r="C37" s="3">
        <v>3</v>
      </c>
      <c r="D37" s="3">
        <v>3</v>
      </c>
      <c r="E37" s="3">
        <v>3</v>
      </c>
      <c r="F37" s="3">
        <v>0</v>
      </c>
      <c r="G37" s="3">
        <v>2</v>
      </c>
      <c r="H37" s="3">
        <v>2</v>
      </c>
      <c r="I37" s="3">
        <v>2</v>
      </c>
      <c r="J37" s="3">
        <v>3</v>
      </c>
      <c r="K37" s="3">
        <v>3</v>
      </c>
      <c r="L37" s="3">
        <v>3</v>
      </c>
      <c r="M37" s="3">
        <v>0</v>
      </c>
      <c r="N37" s="3">
        <v>3</v>
      </c>
      <c r="O37" s="3">
        <v>1</v>
      </c>
      <c r="P37" s="3">
        <v>2</v>
      </c>
      <c r="Q37" s="3">
        <v>0</v>
      </c>
      <c r="R37" s="3">
        <v>3</v>
      </c>
      <c r="S37" s="3">
        <v>3</v>
      </c>
      <c r="T37" s="3">
        <v>3</v>
      </c>
      <c r="U37" s="3">
        <v>3</v>
      </c>
    </row>
    <row r="38" spans="1:22" x14ac:dyDescent="0.4">
      <c r="A38" s="4" t="s">
        <v>110</v>
      </c>
      <c r="B38" s="3">
        <v>3</v>
      </c>
      <c r="C38" s="3">
        <v>3</v>
      </c>
      <c r="D38" s="3">
        <v>3</v>
      </c>
      <c r="E38" s="3">
        <v>4</v>
      </c>
      <c r="F38" s="3">
        <v>2</v>
      </c>
      <c r="G38" s="3">
        <v>2</v>
      </c>
      <c r="H38" s="3">
        <v>3</v>
      </c>
      <c r="I38" s="3">
        <v>3</v>
      </c>
      <c r="J38" s="3">
        <v>3</v>
      </c>
      <c r="K38" s="3">
        <v>2</v>
      </c>
      <c r="L38" s="3">
        <v>1</v>
      </c>
      <c r="M38" s="3">
        <v>0</v>
      </c>
      <c r="N38" s="3">
        <v>3</v>
      </c>
      <c r="O38" s="3">
        <v>1</v>
      </c>
      <c r="P38" s="3">
        <v>3</v>
      </c>
      <c r="Q38" s="3">
        <v>0</v>
      </c>
      <c r="R38" s="3">
        <v>3</v>
      </c>
      <c r="S38" s="3">
        <v>3</v>
      </c>
      <c r="T38" s="3">
        <v>2</v>
      </c>
      <c r="U38" s="3">
        <v>3</v>
      </c>
    </row>
    <row r="39" spans="1:22" x14ac:dyDescent="0.4">
      <c r="A39" s="4" t="s">
        <v>111</v>
      </c>
      <c r="B39" s="3">
        <v>3</v>
      </c>
      <c r="C39" s="3">
        <v>3</v>
      </c>
      <c r="D39" s="3">
        <v>3</v>
      </c>
      <c r="E39" s="3">
        <v>4</v>
      </c>
      <c r="F39" s="3">
        <v>0</v>
      </c>
      <c r="G39" s="3">
        <v>2</v>
      </c>
      <c r="H39" s="3">
        <v>2</v>
      </c>
      <c r="I39" s="3">
        <v>3</v>
      </c>
      <c r="J39" s="3">
        <v>3</v>
      </c>
      <c r="K39" s="3">
        <v>3</v>
      </c>
      <c r="L39" s="3">
        <v>3</v>
      </c>
      <c r="M39" s="3">
        <v>0</v>
      </c>
      <c r="N39" s="3">
        <v>3</v>
      </c>
      <c r="O39" s="3">
        <v>3</v>
      </c>
      <c r="P39" s="3">
        <v>3</v>
      </c>
      <c r="Q39" s="3">
        <v>0</v>
      </c>
      <c r="R39" s="3">
        <v>3</v>
      </c>
      <c r="S39" s="3">
        <v>3</v>
      </c>
      <c r="T39" s="3">
        <v>3</v>
      </c>
      <c r="U39" s="3">
        <v>4</v>
      </c>
    </row>
    <row r="40" spans="1:22" x14ac:dyDescent="0.4">
      <c r="A40" s="4" t="s">
        <v>112</v>
      </c>
      <c r="B40" s="3">
        <v>3</v>
      </c>
      <c r="C40" s="3">
        <v>3</v>
      </c>
      <c r="D40" s="3">
        <v>3</v>
      </c>
      <c r="E40" s="3">
        <v>4</v>
      </c>
      <c r="F40" s="3">
        <v>0</v>
      </c>
      <c r="G40" s="3">
        <v>2</v>
      </c>
      <c r="H40" s="3">
        <v>3</v>
      </c>
      <c r="I40" s="3">
        <v>3</v>
      </c>
      <c r="J40" s="3">
        <v>3</v>
      </c>
      <c r="K40" s="3">
        <v>3</v>
      </c>
      <c r="L40" s="3">
        <v>3</v>
      </c>
      <c r="M40" s="3">
        <v>0</v>
      </c>
      <c r="N40" s="3">
        <v>3</v>
      </c>
      <c r="O40" s="3">
        <v>3</v>
      </c>
      <c r="P40" s="3">
        <v>3</v>
      </c>
      <c r="Q40" s="3">
        <v>0</v>
      </c>
      <c r="R40" s="3">
        <v>4</v>
      </c>
      <c r="S40" s="3">
        <v>4</v>
      </c>
      <c r="T40" s="3">
        <v>3</v>
      </c>
      <c r="U40" s="3">
        <v>4</v>
      </c>
    </row>
    <row r="41" spans="1:22" x14ac:dyDescent="0.4">
      <c r="A41" s="4" t="s">
        <v>113</v>
      </c>
      <c r="B41" s="3">
        <v>3</v>
      </c>
      <c r="C41" s="3">
        <v>3</v>
      </c>
      <c r="D41" s="3">
        <v>3</v>
      </c>
      <c r="E41" s="3">
        <v>3</v>
      </c>
      <c r="F41" s="3">
        <v>0</v>
      </c>
      <c r="G41" s="3">
        <v>3</v>
      </c>
      <c r="H41" s="3">
        <v>3</v>
      </c>
      <c r="I41" s="3">
        <v>3</v>
      </c>
      <c r="J41" s="3">
        <v>3</v>
      </c>
      <c r="K41" s="3">
        <v>3</v>
      </c>
      <c r="L41" s="3">
        <v>2</v>
      </c>
      <c r="M41" s="3">
        <v>0</v>
      </c>
      <c r="N41" s="3">
        <v>4</v>
      </c>
      <c r="O41" s="3">
        <v>3</v>
      </c>
      <c r="P41" s="3">
        <v>3</v>
      </c>
      <c r="Q41" s="3">
        <v>0</v>
      </c>
      <c r="R41" s="3">
        <v>4</v>
      </c>
      <c r="S41" s="3">
        <v>3</v>
      </c>
      <c r="T41" s="3">
        <v>2</v>
      </c>
      <c r="U41" s="3">
        <v>3</v>
      </c>
    </row>
    <row r="42" spans="1:22" x14ac:dyDescent="0.4">
      <c r="A42" s="4" t="s">
        <v>114</v>
      </c>
      <c r="B42" s="3">
        <v>3</v>
      </c>
      <c r="C42" s="3">
        <v>2</v>
      </c>
      <c r="D42" s="3">
        <v>3</v>
      </c>
      <c r="E42" s="3">
        <v>4</v>
      </c>
      <c r="F42" s="3">
        <v>0</v>
      </c>
      <c r="G42" s="3">
        <v>1</v>
      </c>
      <c r="H42" s="3">
        <v>2</v>
      </c>
      <c r="I42" s="3">
        <v>3</v>
      </c>
      <c r="J42" s="3">
        <v>3</v>
      </c>
      <c r="K42" s="3">
        <v>4</v>
      </c>
      <c r="L42" s="3">
        <v>3</v>
      </c>
      <c r="M42" s="3">
        <v>2</v>
      </c>
      <c r="N42" s="3">
        <v>3</v>
      </c>
      <c r="O42" s="3">
        <v>0</v>
      </c>
      <c r="P42" s="3">
        <v>2</v>
      </c>
      <c r="Q42" s="3">
        <v>0</v>
      </c>
      <c r="R42" s="3">
        <v>3</v>
      </c>
      <c r="S42" s="3">
        <v>3</v>
      </c>
      <c r="T42" s="3">
        <v>3</v>
      </c>
      <c r="U42" s="3">
        <v>3</v>
      </c>
    </row>
    <row r="43" spans="1:22" x14ac:dyDescent="0.4">
      <c r="A43" s="4" t="s">
        <v>115</v>
      </c>
      <c r="B43" s="3">
        <v>3</v>
      </c>
      <c r="C43" s="3">
        <v>3</v>
      </c>
      <c r="D43" s="3">
        <v>3</v>
      </c>
      <c r="E43" s="3">
        <v>3</v>
      </c>
      <c r="F43" s="3">
        <v>0</v>
      </c>
      <c r="G43" s="3">
        <v>3</v>
      </c>
      <c r="H43" s="3">
        <v>2</v>
      </c>
      <c r="I43" s="3">
        <v>3</v>
      </c>
      <c r="J43" s="3">
        <v>2</v>
      </c>
      <c r="K43" s="3">
        <v>2</v>
      </c>
      <c r="L43" s="3">
        <v>3</v>
      </c>
      <c r="M43" s="3">
        <v>0</v>
      </c>
      <c r="N43" s="3">
        <v>3</v>
      </c>
      <c r="O43" s="3">
        <v>1</v>
      </c>
      <c r="P43" s="3">
        <v>0</v>
      </c>
      <c r="Q43" s="3">
        <v>0</v>
      </c>
      <c r="R43" s="3">
        <v>3</v>
      </c>
      <c r="S43" s="3">
        <v>2</v>
      </c>
      <c r="T43" s="3">
        <v>2</v>
      </c>
      <c r="U43" s="3">
        <v>3</v>
      </c>
    </row>
    <row r="44" spans="1:22" x14ac:dyDescent="0.4">
      <c r="A44" s="4" t="s">
        <v>116</v>
      </c>
      <c r="B44" s="3">
        <v>4</v>
      </c>
      <c r="C44" s="3">
        <v>3</v>
      </c>
      <c r="D44" s="3">
        <v>3</v>
      </c>
      <c r="E44" s="3">
        <v>4</v>
      </c>
      <c r="F44" s="3">
        <v>0</v>
      </c>
      <c r="G44" s="3">
        <v>3</v>
      </c>
      <c r="H44" s="3">
        <v>4</v>
      </c>
      <c r="I44" s="3">
        <v>3</v>
      </c>
      <c r="J44" s="3">
        <v>3</v>
      </c>
      <c r="K44" s="3">
        <v>2</v>
      </c>
      <c r="L44" s="3">
        <v>3</v>
      </c>
      <c r="M44" s="3">
        <v>0</v>
      </c>
      <c r="N44" s="3">
        <v>4</v>
      </c>
      <c r="O44" s="3">
        <v>2</v>
      </c>
      <c r="P44" s="3">
        <v>2</v>
      </c>
      <c r="Q44" s="3">
        <v>0</v>
      </c>
      <c r="R44" s="3">
        <v>3</v>
      </c>
      <c r="S44" s="3">
        <v>3</v>
      </c>
      <c r="T44" s="3">
        <v>2</v>
      </c>
      <c r="U44" s="3">
        <v>3</v>
      </c>
    </row>
    <row r="45" spans="1:22" x14ac:dyDescent="0.4">
      <c r="A45" s="4" t="s">
        <v>1173</v>
      </c>
      <c r="B45" s="3">
        <v>4</v>
      </c>
      <c r="C45" s="3">
        <v>3</v>
      </c>
      <c r="D45" s="3">
        <v>3</v>
      </c>
      <c r="E45" s="3">
        <v>4</v>
      </c>
      <c r="F45" s="3">
        <v>0</v>
      </c>
      <c r="G45" s="3">
        <v>3</v>
      </c>
      <c r="H45" s="3">
        <v>4</v>
      </c>
      <c r="I45" s="3">
        <v>3</v>
      </c>
      <c r="J45" s="3">
        <v>3</v>
      </c>
      <c r="K45" s="3">
        <v>2</v>
      </c>
      <c r="L45" s="3">
        <v>3</v>
      </c>
      <c r="M45" s="3">
        <v>0</v>
      </c>
      <c r="N45" s="3">
        <v>4</v>
      </c>
      <c r="O45" s="3">
        <v>3</v>
      </c>
      <c r="P45" s="3">
        <v>3</v>
      </c>
      <c r="Q45" s="3">
        <v>0</v>
      </c>
      <c r="R45" s="3">
        <v>4</v>
      </c>
      <c r="S45" s="3">
        <v>3</v>
      </c>
      <c r="T45" s="3">
        <v>3</v>
      </c>
      <c r="U45" s="3">
        <v>3</v>
      </c>
    </row>
    <row r="46" spans="1:22" x14ac:dyDescent="0.4">
      <c r="A46" s="4" t="s">
        <v>118</v>
      </c>
      <c r="B46" s="3">
        <v>4</v>
      </c>
      <c r="C46" s="3">
        <v>4</v>
      </c>
      <c r="D46" s="3">
        <v>2</v>
      </c>
      <c r="E46" s="3">
        <v>4</v>
      </c>
      <c r="F46" s="3">
        <v>0</v>
      </c>
      <c r="G46" s="3">
        <v>0</v>
      </c>
      <c r="H46" s="3">
        <v>4</v>
      </c>
      <c r="I46" s="3">
        <v>4</v>
      </c>
      <c r="J46" s="3">
        <v>0</v>
      </c>
      <c r="K46" s="3">
        <v>4</v>
      </c>
      <c r="L46" s="3">
        <v>0</v>
      </c>
      <c r="M46" s="3">
        <v>0</v>
      </c>
      <c r="N46" s="3">
        <v>4</v>
      </c>
      <c r="O46" s="3">
        <v>4</v>
      </c>
      <c r="P46" s="3">
        <v>0</v>
      </c>
      <c r="Q46" s="3">
        <v>0</v>
      </c>
      <c r="R46" s="3">
        <v>4</v>
      </c>
      <c r="S46" s="3">
        <v>0</v>
      </c>
      <c r="T46" s="3">
        <v>4</v>
      </c>
      <c r="U46" s="3">
        <v>4</v>
      </c>
    </row>
    <row r="47" spans="1:22" x14ac:dyDescent="0.4">
      <c r="A47" s="8" t="s">
        <v>102</v>
      </c>
      <c r="B47" s="3">
        <v>19</v>
      </c>
      <c r="C47" s="3">
        <v>9</v>
      </c>
      <c r="D47" s="3">
        <v>13</v>
      </c>
      <c r="E47" s="3" t="s">
        <v>1752</v>
      </c>
      <c r="F47" s="3">
        <v>14</v>
      </c>
      <c r="G47" s="3" t="s">
        <v>1757</v>
      </c>
      <c r="H47" s="3">
        <v>13</v>
      </c>
      <c r="I47" s="3">
        <v>19</v>
      </c>
      <c r="J47" s="3">
        <v>6</v>
      </c>
      <c r="K47" s="3" t="s">
        <v>1764</v>
      </c>
      <c r="L47" s="3" t="s">
        <v>1767</v>
      </c>
      <c r="M47" s="3">
        <v>13</v>
      </c>
      <c r="N47" s="3">
        <v>19</v>
      </c>
      <c r="O47" s="3" t="s">
        <v>1775</v>
      </c>
      <c r="P47" s="3" t="s">
        <v>1778</v>
      </c>
      <c r="Q47" s="3">
        <v>0</v>
      </c>
      <c r="R47" s="3" t="s">
        <v>1782</v>
      </c>
      <c r="S47" s="3">
        <v>5</v>
      </c>
      <c r="T47" s="3">
        <v>13</v>
      </c>
      <c r="U47" s="3" t="s">
        <v>1789</v>
      </c>
    </row>
    <row r="48" spans="1:22" x14ac:dyDescent="0.4">
      <c r="A48" s="8" t="s">
        <v>103</v>
      </c>
      <c r="B48" s="9">
        <v>1</v>
      </c>
      <c r="C48" s="3">
        <v>4</v>
      </c>
      <c r="D48" s="3" t="s">
        <v>1749</v>
      </c>
      <c r="E48" s="3">
        <v>0</v>
      </c>
      <c r="F48" s="3">
        <v>2</v>
      </c>
      <c r="G48" s="3" t="s">
        <v>1758</v>
      </c>
      <c r="H48" s="3">
        <v>1</v>
      </c>
      <c r="I48" s="3">
        <v>2</v>
      </c>
      <c r="J48" s="3">
        <v>1</v>
      </c>
      <c r="K48" s="3">
        <v>1</v>
      </c>
      <c r="L48" s="3" t="s">
        <v>1758</v>
      </c>
      <c r="M48" s="3">
        <v>1</v>
      </c>
      <c r="N48" s="3">
        <v>1</v>
      </c>
      <c r="O48" s="3" t="s">
        <v>1725</v>
      </c>
      <c r="P48" s="3" t="s">
        <v>1779</v>
      </c>
      <c r="Q48" s="3">
        <v>0</v>
      </c>
      <c r="R48" s="3">
        <v>2</v>
      </c>
      <c r="S48" s="3">
        <v>5</v>
      </c>
      <c r="T48" s="3">
        <v>2</v>
      </c>
      <c r="U48" s="3">
        <v>1</v>
      </c>
    </row>
    <row r="49" spans="1:21" x14ac:dyDescent="0.4">
      <c r="A49" s="8" t="s">
        <v>104</v>
      </c>
      <c r="B49" s="9" t="s">
        <v>1747</v>
      </c>
      <c r="C49" s="3">
        <v>1</v>
      </c>
      <c r="D49" s="3" t="s">
        <v>1736</v>
      </c>
      <c r="E49" s="3">
        <v>2</v>
      </c>
      <c r="F49" s="3">
        <v>2</v>
      </c>
      <c r="G49" s="3">
        <v>1</v>
      </c>
      <c r="H49" s="3">
        <v>4</v>
      </c>
      <c r="I49" s="3">
        <v>1</v>
      </c>
      <c r="J49" s="3">
        <v>5</v>
      </c>
      <c r="K49" s="3" t="s">
        <v>1725</v>
      </c>
      <c r="L49" s="3">
        <v>1</v>
      </c>
      <c r="M49" s="3" t="s">
        <v>1770</v>
      </c>
      <c r="N49" s="3" t="s">
        <v>1725</v>
      </c>
      <c r="O49" s="3">
        <v>1</v>
      </c>
      <c r="P49" s="3">
        <v>4</v>
      </c>
      <c r="Q49" s="3">
        <v>4</v>
      </c>
      <c r="R49" s="3" t="s">
        <v>1783</v>
      </c>
      <c r="S49" s="3">
        <v>1</v>
      </c>
      <c r="T49" s="3">
        <v>1</v>
      </c>
      <c r="U49" s="3">
        <v>1</v>
      </c>
    </row>
    <row r="50" spans="1:21" x14ac:dyDescent="0.4">
      <c r="A50" s="8" t="s">
        <v>105</v>
      </c>
      <c r="B50" s="9">
        <v>2</v>
      </c>
      <c r="C50" s="3">
        <v>3</v>
      </c>
      <c r="D50" s="3">
        <v>2</v>
      </c>
      <c r="E50" s="3">
        <v>2</v>
      </c>
      <c r="F50" s="3">
        <v>2</v>
      </c>
      <c r="G50" s="3">
        <v>2</v>
      </c>
      <c r="H50" s="3">
        <v>2</v>
      </c>
      <c r="I50" s="3">
        <v>4</v>
      </c>
      <c r="J50" s="3">
        <v>4</v>
      </c>
      <c r="K50" s="3">
        <v>2</v>
      </c>
      <c r="L50" s="3">
        <v>1</v>
      </c>
      <c r="M50" s="3" t="s">
        <v>1771</v>
      </c>
      <c r="N50" s="3">
        <v>1</v>
      </c>
      <c r="O50" s="3">
        <v>2</v>
      </c>
      <c r="P50" s="3">
        <v>2</v>
      </c>
      <c r="Q50" s="3">
        <v>4</v>
      </c>
      <c r="R50" s="3">
        <v>2</v>
      </c>
      <c r="S50" s="3">
        <v>2</v>
      </c>
      <c r="T50" s="3">
        <v>2</v>
      </c>
      <c r="U50" s="3">
        <v>4</v>
      </c>
    </row>
    <row r="51" spans="1:21" x14ac:dyDescent="0.4">
      <c r="A51" s="8" t="s">
        <v>106</v>
      </c>
      <c r="B51" s="10">
        <v>3</v>
      </c>
      <c r="C51" s="3">
        <v>1</v>
      </c>
      <c r="D51" s="3" t="s">
        <v>1750</v>
      </c>
      <c r="E51" s="3">
        <v>1</v>
      </c>
      <c r="F51" s="3" t="s">
        <v>1754</v>
      </c>
      <c r="G51" s="3" t="s">
        <v>1759</v>
      </c>
      <c r="H51" s="3" t="s">
        <v>1761</v>
      </c>
      <c r="I51" s="3">
        <v>4</v>
      </c>
      <c r="J51" s="3">
        <v>1</v>
      </c>
      <c r="K51" s="3" t="s">
        <v>1765</v>
      </c>
      <c r="L51" s="3" t="s">
        <v>1768</v>
      </c>
      <c r="M51" s="3" t="s">
        <v>1772</v>
      </c>
      <c r="N51" s="3" t="s">
        <v>1774</v>
      </c>
      <c r="O51" s="3" t="s">
        <v>1776</v>
      </c>
      <c r="P51" s="3">
        <v>6</v>
      </c>
      <c r="Q51" s="3">
        <v>0</v>
      </c>
      <c r="R51" s="3" t="s">
        <v>1784</v>
      </c>
      <c r="S51" s="3" t="s">
        <v>1786</v>
      </c>
      <c r="T51" s="3">
        <v>3</v>
      </c>
      <c r="U51" s="3">
        <v>9</v>
      </c>
    </row>
    <row r="52" spans="1:21" x14ac:dyDescent="0.4">
      <c r="A52" s="8" t="s">
        <v>119</v>
      </c>
      <c r="B52" s="3">
        <v>1</v>
      </c>
      <c r="C52" s="3">
        <v>1</v>
      </c>
      <c r="D52" s="3">
        <v>1</v>
      </c>
      <c r="E52" s="3" t="s">
        <v>1753</v>
      </c>
      <c r="F52" s="3" t="s">
        <v>1755</v>
      </c>
      <c r="G52" s="3">
        <v>1</v>
      </c>
      <c r="H52" s="3">
        <v>1</v>
      </c>
      <c r="I52" s="3">
        <v>1</v>
      </c>
      <c r="J52" s="3">
        <v>3</v>
      </c>
      <c r="K52" s="3">
        <v>1</v>
      </c>
      <c r="L52" s="3" t="s">
        <v>1725</v>
      </c>
      <c r="M52" s="3">
        <v>1</v>
      </c>
      <c r="N52" s="3">
        <v>5</v>
      </c>
      <c r="O52" s="3">
        <v>1</v>
      </c>
      <c r="P52" s="3">
        <v>1</v>
      </c>
      <c r="Q52" s="3">
        <v>0</v>
      </c>
      <c r="R52" s="3">
        <v>1</v>
      </c>
      <c r="S52" s="3">
        <v>1</v>
      </c>
      <c r="T52" s="3">
        <v>3</v>
      </c>
      <c r="U52" s="3">
        <v>1</v>
      </c>
    </row>
    <row r="53" spans="1:21" x14ac:dyDescent="0.4">
      <c r="A53" s="8" t="s">
        <v>120</v>
      </c>
      <c r="B53" s="3" t="s">
        <v>1748</v>
      </c>
      <c r="C53" s="3" t="s">
        <v>1725</v>
      </c>
      <c r="D53" s="3" t="s">
        <v>1751</v>
      </c>
      <c r="E53" s="3">
        <v>8</v>
      </c>
      <c r="F53" s="3" t="s">
        <v>1756</v>
      </c>
      <c r="G53" s="3" t="s">
        <v>1760</v>
      </c>
      <c r="H53" s="3" t="s">
        <v>1762</v>
      </c>
      <c r="I53" s="3" t="s">
        <v>1763</v>
      </c>
      <c r="J53" s="3">
        <v>3</v>
      </c>
      <c r="K53" s="3" t="s">
        <v>1766</v>
      </c>
      <c r="L53" s="3" t="s">
        <v>1769</v>
      </c>
      <c r="M53" s="3" t="s">
        <v>1773</v>
      </c>
      <c r="N53" s="3">
        <v>6</v>
      </c>
      <c r="O53" s="3" t="s">
        <v>1777</v>
      </c>
      <c r="P53" s="3" t="s">
        <v>1780</v>
      </c>
      <c r="Q53" s="3" t="s">
        <v>1781</v>
      </c>
      <c r="R53" s="3" t="s">
        <v>1785</v>
      </c>
      <c r="S53" s="3" t="s">
        <v>1787</v>
      </c>
      <c r="T53" s="3" t="s">
        <v>1788</v>
      </c>
      <c r="U53" s="3" t="s">
        <v>1790</v>
      </c>
    </row>
    <row r="54" spans="1:21" x14ac:dyDescent="0.4">
      <c r="A54" s="3" t="s">
        <v>598</v>
      </c>
      <c r="B54" s="3">
        <v>1</v>
      </c>
      <c r="C54" s="3">
        <v>1</v>
      </c>
      <c r="D54" s="3">
        <v>2</v>
      </c>
      <c r="E54" s="3">
        <v>2</v>
      </c>
      <c r="F54" s="3">
        <v>2</v>
      </c>
      <c r="G54" s="3">
        <v>2</v>
      </c>
      <c r="H54" s="3">
        <v>2</v>
      </c>
      <c r="I54" s="3">
        <v>2</v>
      </c>
      <c r="J54" s="3">
        <v>2</v>
      </c>
      <c r="K54" s="3">
        <v>2</v>
      </c>
      <c r="L54" s="3">
        <v>2</v>
      </c>
      <c r="M54" s="3">
        <v>2</v>
      </c>
      <c r="N54" s="3">
        <v>2</v>
      </c>
      <c r="O54" s="3">
        <v>2</v>
      </c>
      <c r="P54" s="3">
        <v>2</v>
      </c>
      <c r="Q54" s="3">
        <v>2</v>
      </c>
      <c r="R54" s="3">
        <v>2</v>
      </c>
      <c r="S54" s="3">
        <v>2</v>
      </c>
      <c r="T54" s="3">
        <v>2</v>
      </c>
      <c r="U54" s="3">
        <v>2</v>
      </c>
    </row>
    <row r="55" spans="1:21" x14ac:dyDescent="0.4">
      <c r="A55" s="3"/>
      <c r="B55" s="3" t="s">
        <v>1258</v>
      </c>
      <c r="C55" s="3" t="s">
        <v>447</v>
      </c>
      <c r="D55" s="3" t="s">
        <v>448</v>
      </c>
      <c r="E55" s="3" t="s">
        <v>449</v>
      </c>
      <c r="F55" s="3" t="s">
        <v>450</v>
      </c>
      <c r="G55" s="3" t="s">
        <v>451</v>
      </c>
      <c r="H55" s="3" t="s">
        <v>452</v>
      </c>
      <c r="I55" s="3" t="s">
        <v>453</v>
      </c>
      <c r="J55" s="3" t="s">
        <v>454</v>
      </c>
      <c r="K55" s="3" t="s">
        <v>455</v>
      </c>
      <c r="L55" s="3" t="s">
        <v>456</v>
      </c>
      <c r="M55" s="3" t="s">
        <v>457</v>
      </c>
      <c r="N55" s="3" t="s">
        <v>458</v>
      </c>
      <c r="O55" s="3" t="s">
        <v>459</v>
      </c>
      <c r="P55" s="3" t="s">
        <v>460</v>
      </c>
      <c r="Q55" s="3" t="s">
        <v>461</v>
      </c>
      <c r="R55" s="3" t="s">
        <v>462</v>
      </c>
      <c r="S55" s="3" t="s">
        <v>463</v>
      </c>
      <c r="T55" s="3" t="s">
        <v>464</v>
      </c>
      <c r="U55" s="3" t="s">
        <v>465</v>
      </c>
    </row>
    <row r="56" spans="1:21" x14ac:dyDescent="0.4">
      <c r="A56" s="3" t="s">
        <v>0</v>
      </c>
      <c r="B56" s="3">
        <v>2</v>
      </c>
      <c r="C56" s="3">
        <v>1</v>
      </c>
      <c r="D56" s="3">
        <v>1</v>
      </c>
      <c r="E56" s="3">
        <v>1</v>
      </c>
      <c r="F56" s="3">
        <v>1</v>
      </c>
      <c r="G56" s="3">
        <v>2</v>
      </c>
      <c r="H56" s="3">
        <v>2</v>
      </c>
      <c r="I56" s="3">
        <v>1</v>
      </c>
      <c r="J56" s="3">
        <v>1</v>
      </c>
      <c r="K56" s="3">
        <v>2</v>
      </c>
      <c r="L56" s="3">
        <v>1</v>
      </c>
      <c r="M56" s="3">
        <v>2</v>
      </c>
      <c r="N56" s="3">
        <v>1</v>
      </c>
      <c r="O56" s="3">
        <v>2</v>
      </c>
      <c r="P56" s="3">
        <v>1</v>
      </c>
      <c r="Q56" s="3">
        <v>1</v>
      </c>
      <c r="R56" s="3">
        <v>1</v>
      </c>
      <c r="S56" s="3">
        <v>2</v>
      </c>
      <c r="T56" s="3">
        <v>1</v>
      </c>
      <c r="U56" s="3">
        <v>2</v>
      </c>
    </row>
    <row r="57" spans="1:21" x14ac:dyDescent="0.4">
      <c r="A57" s="3" t="s">
        <v>97</v>
      </c>
      <c r="B57" s="3">
        <v>3</v>
      </c>
      <c r="C57" s="3">
        <v>4</v>
      </c>
      <c r="D57" s="3">
        <v>6</v>
      </c>
      <c r="E57" s="3">
        <v>6</v>
      </c>
      <c r="F57" s="3">
        <v>6</v>
      </c>
      <c r="G57" s="3">
        <v>7</v>
      </c>
      <c r="H57" s="3">
        <v>7</v>
      </c>
      <c r="I57" s="3">
        <v>5</v>
      </c>
      <c r="J57" s="3">
        <v>3</v>
      </c>
      <c r="K57" s="3">
        <v>7</v>
      </c>
      <c r="L57" s="3">
        <v>5</v>
      </c>
      <c r="M57" s="3">
        <v>7</v>
      </c>
      <c r="N57" s="3">
        <v>7</v>
      </c>
      <c r="O57" s="3">
        <v>7</v>
      </c>
      <c r="P57" s="3">
        <v>7</v>
      </c>
      <c r="Q57" s="3">
        <v>2</v>
      </c>
      <c r="R57" s="3">
        <v>4</v>
      </c>
      <c r="S57" s="3">
        <v>3</v>
      </c>
      <c r="T57" s="3">
        <v>5</v>
      </c>
      <c r="U57" s="3">
        <v>2</v>
      </c>
    </row>
    <row r="58" spans="1:21" x14ac:dyDescent="0.4">
      <c r="A58" s="3" t="s">
        <v>98</v>
      </c>
      <c r="B58" s="3">
        <v>15</v>
      </c>
      <c r="C58" s="3">
        <v>13</v>
      </c>
      <c r="D58" s="3">
        <v>3</v>
      </c>
      <c r="E58" s="3">
        <v>2</v>
      </c>
      <c r="F58" s="3">
        <v>2</v>
      </c>
      <c r="G58" s="3">
        <v>6</v>
      </c>
      <c r="H58" s="3">
        <v>12</v>
      </c>
      <c r="I58" s="3">
        <v>16</v>
      </c>
      <c r="J58" s="3">
        <v>4</v>
      </c>
      <c r="K58" s="3">
        <v>13</v>
      </c>
      <c r="L58" s="3">
        <v>6</v>
      </c>
      <c r="M58" s="3">
        <v>11</v>
      </c>
      <c r="N58" s="3">
        <v>1</v>
      </c>
      <c r="O58" s="3">
        <v>5</v>
      </c>
      <c r="P58" s="3">
        <v>5</v>
      </c>
      <c r="Q58" s="3">
        <v>8</v>
      </c>
      <c r="R58" s="3">
        <v>11</v>
      </c>
      <c r="S58" s="3">
        <v>15</v>
      </c>
      <c r="T58" s="3">
        <v>16</v>
      </c>
      <c r="U58" s="3">
        <v>9</v>
      </c>
    </row>
    <row r="59" spans="1:21" x14ac:dyDescent="0.4">
      <c r="A59" s="3" t="s">
        <v>99</v>
      </c>
      <c r="B59" s="3">
        <v>3</v>
      </c>
      <c r="C59" s="3">
        <v>3</v>
      </c>
      <c r="D59" s="3">
        <v>2</v>
      </c>
      <c r="E59" s="3">
        <v>1</v>
      </c>
      <c r="F59" s="3">
        <v>2</v>
      </c>
      <c r="G59" s="3">
        <v>2</v>
      </c>
      <c r="H59" s="3">
        <v>3</v>
      </c>
      <c r="I59" s="3">
        <v>3</v>
      </c>
      <c r="J59" s="3">
        <v>3</v>
      </c>
      <c r="K59" s="3">
        <v>2</v>
      </c>
      <c r="L59" s="3">
        <v>3</v>
      </c>
      <c r="M59" s="3">
        <v>1</v>
      </c>
      <c r="N59" s="3">
        <v>2</v>
      </c>
      <c r="O59" s="3">
        <v>3</v>
      </c>
      <c r="P59" s="3">
        <v>2</v>
      </c>
      <c r="Q59" s="3">
        <v>3</v>
      </c>
      <c r="R59" s="3">
        <v>3</v>
      </c>
      <c r="S59" s="3">
        <v>3</v>
      </c>
      <c r="T59" s="3">
        <v>5</v>
      </c>
      <c r="U59" s="3">
        <v>2</v>
      </c>
    </row>
    <row r="60" spans="1:21" x14ac:dyDescent="0.4">
      <c r="A60" s="3" t="s">
        <v>100</v>
      </c>
      <c r="B60" s="3">
        <v>1</v>
      </c>
      <c r="C60" s="3">
        <v>2</v>
      </c>
      <c r="D60" s="3">
        <v>6</v>
      </c>
      <c r="E60" s="3">
        <v>6</v>
      </c>
      <c r="F60" s="3">
        <v>7</v>
      </c>
      <c r="G60" s="3">
        <v>6</v>
      </c>
      <c r="H60" s="3">
        <v>7</v>
      </c>
      <c r="I60" s="3">
        <v>3</v>
      </c>
      <c r="J60" s="3">
        <v>4</v>
      </c>
      <c r="K60" s="3">
        <v>6</v>
      </c>
      <c r="L60" s="3">
        <v>3</v>
      </c>
      <c r="M60" s="3">
        <v>6</v>
      </c>
      <c r="N60" s="3">
        <v>6</v>
      </c>
      <c r="O60" s="3">
        <v>6</v>
      </c>
      <c r="P60" s="3">
        <v>3</v>
      </c>
      <c r="Q60" s="3">
        <v>1</v>
      </c>
      <c r="R60" s="3">
        <v>4</v>
      </c>
      <c r="S60" s="3">
        <v>1</v>
      </c>
      <c r="T60" s="3">
        <v>4</v>
      </c>
      <c r="U60" s="3">
        <v>1</v>
      </c>
    </row>
    <row r="61" spans="1:21" x14ac:dyDescent="0.4">
      <c r="A61" s="3" t="s">
        <v>101</v>
      </c>
      <c r="B61" s="3">
        <v>2</v>
      </c>
      <c r="C61" s="3">
        <v>1</v>
      </c>
      <c r="D61" s="3">
        <v>4</v>
      </c>
      <c r="E61" s="3">
        <v>5</v>
      </c>
      <c r="F61" s="3">
        <v>5</v>
      </c>
      <c r="G61" s="3">
        <v>4</v>
      </c>
      <c r="H61" s="3">
        <v>5</v>
      </c>
      <c r="I61" s="3">
        <v>4</v>
      </c>
      <c r="J61" s="3">
        <v>4</v>
      </c>
      <c r="K61" s="3">
        <v>4</v>
      </c>
      <c r="L61" s="3">
        <v>4</v>
      </c>
      <c r="M61" s="3">
        <v>4</v>
      </c>
      <c r="N61" s="3">
        <v>4</v>
      </c>
      <c r="O61" s="3">
        <v>4</v>
      </c>
      <c r="P61" s="3">
        <v>4</v>
      </c>
      <c r="Q61" s="3">
        <v>5</v>
      </c>
      <c r="R61" s="3">
        <v>4</v>
      </c>
      <c r="S61" s="3">
        <v>4</v>
      </c>
      <c r="T61" s="3">
        <v>5</v>
      </c>
      <c r="U61" s="3">
        <v>4</v>
      </c>
    </row>
    <row r="62" spans="1:21" x14ac:dyDescent="0.4">
      <c r="A62" s="3" t="s">
        <v>1171</v>
      </c>
      <c r="B62" s="3">
        <v>4</v>
      </c>
      <c r="C62" s="3">
        <v>4</v>
      </c>
      <c r="D62" s="3">
        <v>4</v>
      </c>
      <c r="E62" s="3">
        <v>4</v>
      </c>
      <c r="F62" s="3">
        <v>4</v>
      </c>
      <c r="G62" s="3">
        <v>0</v>
      </c>
      <c r="H62" s="3">
        <v>4</v>
      </c>
      <c r="I62" s="3">
        <v>3</v>
      </c>
      <c r="J62" s="3">
        <v>3</v>
      </c>
      <c r="K62" s="3">
        <v>3</v>
      </c>
      <c r="L62" s="3">
        <v>4</v>
      </c>
      <c r="M62" s="3">
        <v>3</v>
      </c>
      <c r="N62" s="3">
        <v>3</v>
      </c>
      <c r="O62" s="3">
        <v>4</v>
      </c>
      <c r="P62" s="3">
        <v>3</v>
      </c>
      <c r="Q62" s="3">
        <v>3</v>
      </c>
      <c r="R62" s="3">
        <v>2</v>
      </c>
      <c r="S62" s="3">
        <v>4</v>
      </c>
      <c r="T62" s="3">
        <v>4</v>
      </c>
      <c r="U62" s="3">
        <v>0</v>
      </c>
    </row>
    <row r="63" spans="1:21" x14ac:dyDescent="0.4">
      <c r="A63" s="3" t="s">
        <v>1172</v>
      </c>
      <c r="B63" s="3">
        <v>2</v>
      </c>
      <c r="C63" s="3">
        <v>2</v>
      </c>
      <c r="D63" s="3">
        <v>1</v>
      </c>
      <c r="E63" s="3">
        <v>4</v>
      </c>
      <c r="F63" s="3">
        <v>3</v>
      </c>
      <c r="G63" s="3">
        <v>0</v>
      </c>
      <c r="H63" s="3">
        <v>3</v>
      </c>
      <c r="I63" s="3">
        <v>3</v>
      </c>
      <c r="J63" s="3">
        <v>3</v>
      </c>
      <c r="K63" s="3">
        <v>3</v>
      </c>
      <c r="L63" s="3">
        <v>2</v>
      </c>
      <c r="M63" s="3">
        <v>1</v>
      </c>
      <c r="N63" s="3">
        <v>2</v>
      </c>
      <c r="O63" s="3">
        <v>2</v>
      </c>
      <c r="P63" s="3">
        <v>2</v>
      </c>
      <c r="Q63" s="3">
        <v>2</v>
      </c>
      <c r="R63" s="3">
        <v>2</v>
      </c>
      <c r="S63" s="3">
        <v>3</v>
      </c>
      <c r="T63" s="3">
        <v>2</v>
      </c>
      <c r="U63" s="3">
        <v>0</v>
      </c>
    </row>
    <row r="64" spans="1:21" x14ac:dyDescent="0.4">
      <c r="A64" s="4" t="s">
        <v>109</v>
      </c>
      <c r="B64" s="3">
        <v>3</v>
      </c>
      <c r="C64" s="3">
        <v>3</v>
      </c>
      <c r="D64" s="3">
        <v>3</v>
      </c>
      <c r="E64" s="3">
        <v>4</v>
      </c>
      <c r="F64" s="3">
        <v>3</v>
      </c>
      <c r="G64" s="3">
        <v>0</v>
      </c>
      <c r="H64" s="3">
        <v>4</v>
      </c>
      <c r="I64" s="3">
        <v>3</v>
      </c>
      <c r="J64" s="3">
        <v>3</v>
      </c>
      <c r="K64" s="3">
        <v>3</v>
      </c>
      <c r="L64" s="3">
        <v>3</v>
      </c>
      <c r="M64" s="3">
        <v>2</v>
      </c>
      <c r="N64" s="3">
        <v>2</v>
      </c>
      <c r="O64" s="3">
        <v>3</v>
      </c>
      <c r="P64" s="3">
        <v>1</v>
      </c>
      <c r="Q64" s="3">
        <v>3</v>
      </c>
      <c r="R64" s="3">
        <v>3</v>
      </c>
      <c r="S64" s="3">
        <v>3</v>
      </c>
      <c r="T64" s="3">
        <v>3</v>
      </c>
      <c r="U64" s="3">
        <v>0</v>
      </c>
    </row>
    <row r="65" spans="1:21" x14ac:dyDescent="0.4">
      <c r="A65" s="4" t="s">
        <v>110</v>
      </c>
      <c r="B65" s="3">
        <v>3</v>
      </c>
      <c r="C65" s="3">
        <v>3</v>
      </c>
      <c r="D65" s="3">
        <v>3</v>
      </c>
      <c r="E65" s="3">
        <v>4</v>
      </c>
      <c r="F65" s="3">
        <v>3</v>
      </c>
      <c r="G65" s="3">
        <v>0</v>
      </c>
      <c r="H65" s="3">
        <v>4</v>
      </c>
      <c r="I65" s="3">
        <v>3</v>
      </c>
      <c r="J65" s="3">
        <v>3</v>
      </c>
      <c r="K65" s="3">
        <v>3</v>
      </c>
      <c r="L65" s="3">
        <v>2</v>
      </c>
      <c r="M65" s="3">
        <v>2</v>
      </c>
      <c r="N65" s="3">
        <v>3</v>
      </c>
      <c r="O65" s="3">
        <v>3</v>
      </c>
      <c r="P65" s="3">
        <v>1</v>
      </c>
      <c r="Q65" s="3">
        <v>3</v>
      </c>
      <c r="R65" s="3">
        <v>2</v>
      </c>
      <c r="S65" s="3">
        <v>3</v>
      </c>
      <c r="T65" s="3">
        <v>3</v>
      </c>
      <c r="U65" s="3">
        <v>0</v>
      </c>
    </row>
    <row r="66" spans="1:21" x14ac:dyDescent="0.4">
      <c r="A66" s="4" t="s">
        <v>111</v>
      </c>
      <c r="B66" s="3">
        <v>4</v>
      </c>
      <c r="C66" s="3">
        <v>3</v>
      </c>
      <c r="D66" s="3">
        <v>4</v>
      </c>
      <c r="E66" s="3">
        <v>4</v>
      </c>
      <c r="F66" s="3">
        <v>4</v>
      </c>
      <c r="G66" s="3">
        <v>0</v>
      </c>
      <c r="H66" s="3">
        <v>4</v>
      </c>
      <c r="I66" s="3">
        <v>3</v>
      </c>
      <c r="J66" s="3">
        <v>3</v>
      </c>
      <c r="K66" s="3">
        <v>3</v>
      </c>
      <c r="L66" s="3">
        <v>3</v>
      </c>
      <c r="M66" s="3">
        <v>2</v>
      </c>
      <c r="N66" s="3">
        <v>3</v>
      </c>
      <c r="O66" s="3">
        <v>3</v>
      </c>
      <c r="P66" s="3">
        <v>2</v>
      </c>
      <c r="Q66" s="3">
        <v>3</v>
      </c>
      <c r="R66" s="3">
        <v>3</v>
      </c>
      <c r="S66" s="3">
        <v>3</v>
      </c>
      <c r="T66" s="3">
        <v>3</v>
      </c>
      <c r="U66" s="3">
        <v>0</v>
      </c>
    </row>
    <row r="67" spans="1:21" x14ac:dyDescent="0.4">
      <c r="A67" s="4" t="s">
        <v>112</v>
      </c>
      <c r="B67" s="3">
        <v>4</v>
      </c>
      <c r="C67" s="3">
        <v>3</v>
      </c>
      <c r="D67" s="3">
        <v>3</v>
      </c>
      <c r="E67" s="3">
        <v>4</v>
      </c>
      <c r="F67" s="3">
        <v>4</v>
      </c>
      <c r="G67" s="3">
        <v>0</v>
      </c>
      <c r="H67" s="3">
        <v>4</v>
      </c>
      <c r="I67" s="3">
        <v>4</v>
      </c>
      <c r="J67" s="3">
        <v>4</v>
      </c>
      <c r="K67" s="3">
        <v>3</v>
      </c>
      <c r="L67" s="3">
        <v>3</v>
      </c>
      <c r="M67" s="3">
        <v>3</v>
      </c>
      <c r="N67" s="3">
        <v>3</v>
      </c>
      <c r="O67" s="3">
        <v>3</v>
      </c>
      <c r="P67" s="3">
        <v>3</v>
      </c>
      <c r="Q67" s="3">
        <v>3</v>
      </c>
      <c r="R67" s="3">
        <v>3</v>
      </c>
      <c r="S67" s="3">
        <v>4</v>
      </c>
      <c r="T67" s="3">
        <v>4</v>
      </c>
      <c r="U67" s="3">
        <v>0</v>
      </c>
    </row>
    <row r="68" spans="1:21" x14ac:dyDescent="0.4">
      <c r="A68" s="4" t="s">
        <v>113</v>
      </c>
      <c r="B68" s="3">
        <v>4</v>
      </c>
      <c r="C68" s="3">
        <v>3</v>
      </c>
      <c r="D68" s="3">
        <v>3</v>
      </c>
      <c r="E68" s="3">
        <v>4</v>
      </c>
      <c r="F68" s="3">
        <v>4</v>
      </c>
      <c r="G68" s="3">
        <v>0</v>
      </c>
      <c r="H68" s="3">
        <v>4</v>
      </c>
      <c r="I68" s="3">
        <v>3</v>
      </c>
      <c r="J68" s="3">
        <v>3</v>
      </c>
      <c r="K68" s="3">
        <v>3</v>
      </c>
      <c r="L68" s="3">
        <v>2</v>
      </c>
      <c r="M68" s="3">
        <v>3</v>
      </c>
      <c r="N68" s="3">
        <v>3</v>
      </c>
      <c r="O68" s="3">
        <v>3</v>
      </c>
      <c r="P68" s="3">
        <v>3</v>
      </c>
      <c r="Q68" s="3">
        <v>3</v>
      </c>
      <c r="R68" s="3">
        <v>3</v>
      </c>
      <c r="S68" s="3">
        <v>3</v>
      </c>
      <c r="T68" s="3">
        <v>0</v>
      </c>
      <c r="U68" s="3">
        <v>0</v>
      </c>
    </row>
    <row r="69" spans="1:21" x14ac:dyDescent="0.4">
      <c r="A69" s="4" t="s">
        <v>114</v>
      </c>
      <c r="B69" s="3">
        <v>4</v>
      </c>
      <c r="C69" s="3">
        <v>2</v>
      </c>
      <c r="D69" s="3">
        <v>2</v>
      </c>
      <c r="E69" s="3">
        <v>4</v>
      </c>
      <c r="F69" s="3">
        <v>3</v>
      </c>
      <c r="G69" s="3">
        <v>0</v>
      </c>
      <c r="H69" s="3">
        <v>4</v>
      </c>
      <c r="I69" s="3">
        <v>3</v>
      </c>
      <c r="J69" s="3">
        <v>3</v>
      </c>
      <c r="K69" s="3">
        <v>3</v>
      </c>
      <c r="L69" s="3">
        <v>2</v>
      </c>
      <c r="M69" s="3">
        <v>2</v>
      </c>
      <c r="N69" s="3">
        <v>3</v>
      </c>
      <c r="O69" s="3">
        <v>4</v>
      </c>
      <c r="P69" s="3">
        <v>3</v>
      </c>
      <c r="Q69" s="3">
        <v>3</v>
      </c>
      <c r="R69" s="3">
        <v>2</v>
      </c>
      <c r="S69" s="3">
        <v>3</v>
      </c>
      <c r="T69" s="3">
        <v>3</v>
      </c>
      <c r="U69" s="3">
        <v>0</v>
      </c>
    </row>
    <row r="70" spans="1:21" x14ac:dyDescent="0.4">
      <c r="A70" s="4" t="s">
        <v>115</v>
      </c>
      <c r="B70" s="3">
        <v>4</v>
      </c>
      <c r="C70" s="3">
        <v>3</v>
      </c>
      <c r="D70" s="3">
        <v>3</v>
      </c>
      <c r="E70" s="3">
        <v>4</v>
      </c>
      <c r="F70" s="3">
        <v>3</v>
      </c>
      <c r="G70" s="3">
        <v>0</v>
      </c>
      <c r="H70" s="3">
        <v>4</v>
      </c>
      <c r="I70" s="3">
        <v>3</v>
      </c>
      <c r="J70" s="3">
        <v>3</v>
      </c>
      <c r="K70" s="3">
        <v>3</v>
      </c>
      <c r="L70" s="3">
        <v>2</v>
      </c>
      <c r="M70" s="3">
        <v>2</v>
      </c>
      <c r="N70" s="3">
        <v>3</v>
      </c>
      <c r="O70" s="3">
        <v>3</v>
      </c>
      <c r="P70" s="3">
        <v>3</v>
      </c>
      <c r="Q70" s="3">
        <v>3</v>
      </c>
      <c r="R70" s="3">
        <v>3</v>
      </c>
      <c r="S70" s="3">
        <v>3</v>
      </c>
      <c r="T70" s="3">
        <v>3</v>
      </c>
      <c r="U70" s="3">
        <v>0</v>
      </c>
    </row>
    <row r="71" spans="1:21" x14ac:dyDescent="0.4">
      <c r="A71" s="4" t="s">
        <v>116</v>
      </c>
      <c r="B71" s="3">
        <v>2</v>
      </c>
      <c r="C71" s="3">
        <v>2</v>
      </c>
      <c r="D71" s="3">
        <v>4</v>
      </c>
      <c r="E71" s="3">
        <v>4</v>
      </c>
      <c r="F71" s="3">
        <v>4</v>
      </c>
      <c r="G71" s="3">
        <v>0</v>
      </c>
      <c r="H71" s="3">
        <v>4</v>
      </c>
      <c r="I71" s="3">
        <v>2</v>
      </c>
      <c r="J71" s="3">
        <v>3</v>
      </c>
      <c r="K71" s="3">
        <v>3</v>
      </c>
      <c r="L71" s="3">
        <v>2</v>
      </c>
      <c r="M71" s="3">
        <v>2</v>
      </c>
      <c r="N71" s="3">
        <v>3</v>
      </c>
      <c r="O71" s="3">
        <v>3</v>
      </c>
      <c r="P71" s="3">
        <v>3</v>
      </c>
      <c r="Q71" s="3">
        <v>3</v>
      </c>
      <c r="R71" s="3">
        <v>2</v>
      </c>
      <c r="S71" s="3">
        <v>3</v>
      </c>
      <c r="T71" s="3">
        <v>3</v>
      </c>
      <c r="U71" s="3">
        <v>0</v>
      </c>
    </row>
    <row r="72" spans="1:21" x14ac:dyDescent="0.4">
      <c r="A72" s="4" t="s">
        <v>1173</v>
      </c>
      <c r="B72" s="3">
        <v>4</v>
      </c>
      <c r="C72" s="3">
        <v>3</v>
      </c>
      <c r="D72" s="3">
        <v>4</v>
      </c>
      <c r="E72" s="3">
        <v>4</v>
      </c>
      <c r="F72" s="3">
        <v>4</v>
      </c>
      <c r="G72" s="3">
        <v>0</v>
      </c>
      <c r="H72" s="3">
        <v>4</v>
      </c>
      <c r="I72" s="3">
        <v>4</v>
      </c>
      <c r="J72" s="3">
        <v>3</v>
      </c>
      <c r="K72" s="3">
        <v>3</v>
      </c>
      <c r="L72" s="3">
        <v>3</v>
      </c>
      <c r="M72" s="3">
        <v>2</v>
      </c>
      <c r="N72" s="3">
        <v>3</v>
      </c>
      <c r="O72" s="3">
        <v>3</v>
      </c>
      <c r="P72" s="3">
        <v>3</v>
      </c>
      <c r="Q72" s="3">
        <v>3</v>
      </c>
      <c r="R72" s="3">
        <v>4</v>
      </c>
      <c r="S72" s="3">
        <v>3</v>
      </c>
      <c r="T72" s="3">
        <v>4</v>
      </c>
      <c r="U72" s="3">
        <v>0</v>
      </c>
    </row>
    <row r="73" spans="1:21" x14ac:dyDescent="0.4">
      <c r="A73" s="4" t="s">
        <v>118</v>
      </c>
      <c r="B73" s="3">
        <v>4</v>
      </c>
      <c r="C73" s="3">
        <v>4</v>
      </c>
      <c r="D73" s="3">
        <v>4</v>
      </c>
      <c r="E73" s="3">
        <v>4</v>
      </c>
      <c r="F73" s="3">
        <v>4</v>
      </c>
      <c r="G73" s="3">
        <v>0</v>
      </c>
      <c r="H73" s="3">
        <v>4</v>
      </c>
      <c r="I73" s="3">
        <v>1</v>
      </c>
      <c r="J73" s="3">
        <v>4</v>
      </c>
      <c r="K73" s="3">
        <v>3</v>
      </c>
      <c r="L73" s="3">
        <v>4</v>
      </c>
      <c r="M73" s="3">
        <v>3</v>
      </c>
      <c r="N73" s="3">
        <v>3</v>
      </c>
      <c r="O73" s="3">
        <v>4</v>
      </c>
      <c r="P73" s="3">
        <v>3</v>
      </c>
      <c r="Q73" s="3">
        <v>0</v>
      </c>
      <c r="R73" s="3">
        <v>4</v>
      </c>
      <c r="S73" s="3">
        <v>4</v>
      </c>
      <c r="T73" s="3">
        <v>4</v>
      </c>
      <c r="U73" s="3">
        <v>0</v>
      </c>
    </row>
    <row r="74" spans="1:21" x14ac:dyDescent="0.4">
      <c r="A74" s="8" t="s">
        <v>102</v>
      </c>
      <c r="B74" s="3" t="s">
        <v>1791</v>
      </c>
      <c r="C74" s="3">
        <v>20</v>
      </c>
      <c r="D74" s="3">
        <v>1</v>
      </c>
      <c r="E74" s="3">
        <v>20</v>
      </c>
      <c r="F74" s="3" t="s">
        <v>1802</v>
      </c>
      <c r="G74" s="3">
        <v>0</v>
      </c>
      <c r="H74" s="3">
        <v>0</v>
      </c>
      <c r="I74" s="3">
        <v>13</v>
      </c>
      <c r="J74" s="3" t="s">
        <v>1807</v>
      </c>
      <c r="K74" s="3" t="s">
        <v>1810</v>
      </c>
      <c r="L74" s="3">
        <v>15</v>
      </c>
      <c r="M74" s="3" t="s">
        <v>1815</v>
      </c>
      <c r="N74" s="3" t="s">
        <v>1817</v>
      </c>
      <c r="O74" s="3">
        <v>20</v>
      </c>
      <c r="P74" s="3" t="s">
        <v>1822</v>
      </c>
      <c r="Q74" s="3" t="s">
        <v>1826</v>
      </c>
      <c r="R74" s="3" t="s">
        <v>1828</v>
      </c>
      <c r="S74" s="3">
        <v>20</v>
      </c>
      <c r="T74" s="3">
        <v>6</v>
      </c>
      <c r="U74" s="3" t="s">
        <v>1834</v>
      </c>
    </row>
    <row r="75" spans="1:21" x14ac:dyDescent="0.4">
      <c r="A75" s="8" t="s">
        <v>103</v>
      </c>
      <c r="B75" s="9" t="s">
        <v>1742</v>
      </c>
      <c r="C75" s="3" t="s">
        <v>1795</v>
      </c>
      <c r="D75" s="3">
        <v>4</v>
      </c>
      <c r="E75" s="3">
        <v>0</v>
      </c>
      <c r="F75" s="3" t="s">
        <v>1803</v>
      </c>
      <c r="G75" s="3">
        <v>0</v>
      </c>
      <c r="H75" s="3">
        <v>0</v>
      </c>
      <c r="I75" s="3">
        <v>4</v>
      </c>
      <c r="J75" s="3">
        <v>2</v>
      </c>
      <c r="K75" s="3" t="s">
        <v>1811</v>
      </c>
      <c r="L75" s="3">
        <v>2</v>
      </c>
      <c r="M75" s="3">
        <v>0</v>
      </c>
      <c r="N75" s="3" t="s">
        <v>1758</v>
      </c>
      <c r="O75" s="3" t="s">
        <v>1784</v>
      </c>
      <c r="P75" s="3" t="s">
        <v>1823</v>
      </c>
      <c r="Q75" s="3">
        <v>3</v>
      </c>
      <c r="R75" s="3" t="s">
        <v>1829</v>
      </c>
      <c r="S75" s="3">
        <v>1</v>
      </c>
      <c r="T75" s="3">
        <v>5</v>
      </c>
      <c r="U75" s="3">
        <v>2</v>
      </c>
    </row>
    <row r="76" spans="1:21" x14ac:dyDescent="0.4">
      <c r="A76" s="8" t="s">
        <v>104</v>
      </c>
      <c r="B76" s="9" t="s">
        <v>1755</v>
      </c>
      <c r="C76" s="3">
        <v>0</v>
      </c>
      <c r="D76" s="3" t="s">
        <v>1799</v>
      </c>
      <c r="E76" s="3">
        <v>0</v>
      </c>
      <c r="F76" s="3">
        <v>5</v>
      </c>
      <c r="G76" s="3">
        <v>0</v>
      </c>
      <c r="H76" s="3">
        <v>0</v>
      </c>
      <c r="I76" s="3">
        <v>1</v>
      </c>
      <c r="J76" s="3" t="s">
        <v>1808</v>
      </c>
      <c r="K76" s="3">
        <v>1</v>
      </c>
      <c r="L76" s="3">
        <v>4</v>
      </c>
      <c r="M76" s="3">
        <v>0</v>
      </c>
      <c r="N76" s="3" t="s">
        <v>1818</v>
      </c>
      <c r="O76" s="3">
        <v>4</v>
      </c>
      <c r="P76" s="3" t="s">
        <v>1824</v>
      </c>
      <c r="Q76" s="3" t="s">
        <v>1827</v>
      </c>
      <c r="R76" s="3" t="s">
        <v>1731</v>
      </c>
      <c r="S76" s="3">
        <v>0</v>
      </c>
      <c r="T76" s="3">
        <v>7</v>
      </c>
      <c r="U76" s="3" t="s">
        <v>1835</v>
      </c>
    </row>
    <row r="77" spans="1:21" x14ac:dyDescent="0.4">
      <c r="A77" s="8" t="s">
        <v>105</v>
      </c>
      <c r="B77" s="9">
        <v>2</v>
      </c>
      <c r="C77" s="3">
        <v>2</v>
      </c>
      <c r="D77" s="3">
        <v>2</v>
      </c>
      <c r="E77" s="3">
        <v>3</v>
      </c>
      <c r="F77" s="3">
        <v>3</v>
      </c>
      <c r="G77" s="3">
        <v>0</v>
      </c>
      <c r="H77" s="3">
        <v>3</v>
      </c>
      <c r="I77" s="3">
        <v>2</v>
      </c>
      <c r="J77" s="3">
        <v>2</v>
      </c>
      <c r="K77" s="3">
        <v>1</v>
      </c>
      <c r="L77" s="3">
        <v>2</v>
      </c>
      <c r="M77" s="3">
        <v>0</v>
      </c>
      <c r="N77" s="3">
        <v>2</v>
      </c>
      <c r="O77" s="3" t="s">
        <v>1725</v>
      </c>
      <c r="P77" s="3">
        <v>2</v>
      </c>
      <c r="Q77" s="3">
        <v>2</v>
      </c>
      <c r="R77" s="3">
        <v>2</v>
      </c>
      <c r="S77" s="3">
        <v>3</v>
      </c>
      <c r="T77" s="3">
        <v>4</v>
      </c>
      <c r="U77" s="3">
        <v>2</v>
      </c>
    </row>
    <row r="78" spans="1:21" x14ac:dyDescent="0.4">
      <c r="A78" s="8" t="s">
        <v>106</v>
      </c>
      <c r="B78" s="10" t="s">
        <v>1792</v>
      </c>
      <c r="C78" s="3" t="s">
        <v>1796</v>
      </c>
      <c r="D78" s="3">
        <v>7</v>
      </c>
      <c r="E78" s="3" t="s">
        <v>1801</v>
      </c>
      <c r="F78" s="3">
        <v>9</v>
      </c>
      <c r="G78" s="3">
        <v>0</v>
      </c>
      <c r="H78" s="3">
        <v>0</v>
      </c>
      <c r="I78" s="3">
        <v>3</v>
      </c>
      <c r="J78" s="3" t="s">
        <v>1809</v>
      </c>
      <c r="K78" s="3">
        <v>9</v>
      </c>
      <c r="L78" s="3" t="s">
        <v>1813</v>
      </c>
      <c r="M78" s="3">
        <v>0</v>
      </c>
      <c r="N78" s="3" t="s">
        <v>1819</v>
      </c>
      <c r="O78" s="3">
        <v>9</v>
      </c>
      <c r="P78" s="3">
        <v>3</v>
      </c>
      <c r="Q78" s="3" t="s">
        <v>1736</v>
      </c>
      <c r="R78" s="3" t="s">
        <v>1725</v>
      </c>
      <c r="S78" s="3" t="s">
        <v>1832</v>
      </c>
      <c r="T78" s="3">
        <v>4</v>
      </c>
      <c r="U78" s="3" t="s">
        <v>1836</v>
      </c>
    </row>
    <row r="79" spans="1:21" x14ac:dyDescent="0.4">
      <c r="A79" s="8" t="s">
        <v>119</v>
      </c>
      <c r="B79" s="3" t="s">
        <v>1793</v>
      </c>
      <c r="C79" s="3" t="s">
        <v>1797</v>
      </c>
      <c r="D79" s="3">
        <v>1</v>
      </c>
      <c r="E79" s="3">
        <v>5</v>
      </c>
      <c r="F79" s="3">
        <v>6</v>
      </c>
      <c r="G79" s="3">
        <v>0</v>
      </c>
      <c r="H79" s="3">
        <v>5</v>
      </c>
      <c r="I79" s="3" t="s">
        <v>1806</v>
      </c>
      <c r="J79" s="3">
        <v>0</v>
      </c>
      <c r="K79" s="3">
        <v>1</v>
      </c>
      <c r="L79" s="3">
        <v>5</v>
      </c>
      <c r="M79" s="3">
        <v>1</v>
      </c>
      <c r="N79" s="3">
        <v>1</v>
      </c>
      <c r="O79" s="3">
        <v>0</v>
      </c>
      <c r="P79" s="3">
        <v>1</v>
      </c>
      <c r="Q79" s="3">
        <v>4</v>
      </c>
      <c r="R79" s="3" t="s">
        <v>1830</v>
      </c>
      <c r="S79" s="3">
        <v>1</v>
      </c>
      <c r="T79" s="3">
        <v>6</v>
      </c>
      <c r="U79" s="3">
        <v>1</v>
      </c>
    </row>
    <row r="80" spans="1:21" x14ac:dyDescent="0.4">
      <c r="A80" s="8" t="s">
        <v>120</v>
      </c>
      <c r="B80" s="3" t="s">
        <v>1794</v>
      </c>
      <c r="C80" s="3" t="s">
        <v>1798</v>
      </c>
      <c r="D80" s="3" t="s">
        <v>1800</v>
      </c>
      <c r="E80" s="3">
        <v>1</v>
      </c>
      <c r="F80" s="3" t="s">
        <v>1804</v>
      </c>
      <c r="G80" s="3" t="s">
        <v>1805</v>
      </c>
      <c r="H80" s="3">
        <v>0</v>
      </c>
      <c r="I80" s="3">
        <v>1</v>
      </c>
      <c r="J80" s="3">
        <v>0</v>
      </c>
      <c r="K80" s="3" t="s">
        <v>1812</v>
      </c>
      <c r="L80" s="3" t="s">
        <v>1814</v>
      </c>
      <c r="M80" s="3" t="s">
        <v>1816</v>
      </c>
      <c r="N80" s="3" t="s">
        <v>1820</v>
      </c>
      <c r="O80" s="3" t="s">
        <v>1821</v>
      </c>
      <c r="P80" s="3" t="s">
        <v>1825</v>
      </c>
      <c r="Q80" s="3" t="s">
        <v>1784</v>
      </c>
      <c r="R80" s="3" t="s">
        <v>1831</v>
      </c>
      <c r="S80" s="3" t="s">
        <v>1833</v>
      </c>
      <c r="T80" s="3">
        <v>1</v>
      </c>
      <c r="U80" s="3" t="s">
        <v>1837</v>
      </c>
    </row>
    <row r="81" spans="1:21" x14ac:dyDescent="0.4">
      <c r="A81" s="3" t="s">
        <v>598</v>
      </c>
      <c r="B81" s="3">
        <v>2</v>
      </c>
      <c r="C81" s="3">
        <v>2</v>
      </c>
      <c r="D81" s="3">
        <v>2</v>
      </c>
      <c r="E81" s="3">
        <v>2</v>
      </c>
      <c r="F81" s="3">
        <v>2</v>
      </c>
      <c r="G81" s="3">
        <v>2</v>
      </c>
      <c r="H81" s="3">
        <v>2</v>
      </c>
      <c r="I81" s="3">
        <v>2</v>
      </c>
      <c r="J81" s="3">
        <v>2</v>
      </c>
      <c r="K81" s="3">
        <v>2</v>
      </c>
      <c r="L81" s="3">
        <v>2</v>
      </c>
      <c r="M81" s="3">
        <v>2</v>
      </c>
      <c r="N81" s="3">
        <v>2</v>
      </c>
      <c r="O81" s="3">
        <v>2</v>
      </c>
      <c r="P81" s="3">
        <v>2</v>
      </c>
      <c r="Q81" s="3">
        <v>2</v>
      </c>
      <c r="R81" s="3">
        <v>2</v>
      </c>
      <c r="S81" s="3">
        <v>2</v>
      </c>
      <c r="T81" s="3">
        <v>2</v>
      </c>
      <c r="U81" s="3">
        <v>2</v>
      </c>
    </row>
    <row r="82" spans="1:21" x14ac:dyDescent="0.4">
      <c r="A82" s="3"/>
      <c r="B82" s="3" t="s">
        <v>1259</v>
      </c>
      <c r="C82" s="3" t="s">
        <v>466</v>
      </c>
      <c r="D82" s="3" t="s">
        <v>467</v>
      </c>
      <c r="E82" s="3" t="s">
        <v>468</v>
      </c>
      <c r="F82" s="3" t="s">
        <v>469</v>
      </c>
      <c r="G82" s="3" t="s">
        <v>470</v>
      </c>
      <c r="H82" s="3" t="s">
        <v>471</v>
      </c>
      <c r="I82" s="3" t="s">
        <v>472</v>
      </c>
      <c r="J82" s="3" t="s">
        <v>473</v>
      </c>
      <c r="K82" s="3" t="s">
        <v>474</v>
      </c>
      <c r="L82" s="3" t="s">
        <v>475</v>
      </c>
      <c r="M82" s="3" t="s">
        <v>476</v>
      </c>
      <c r="N82" s="3" t="s">
        <v>477</v>
      </c>
      <c r="O82" s="3" t="s">
        <v>478</v>
      </c>
      <c r="P82" s="3" t="s">
        <v>479</v>
      </c>
      <c r="Q82" s="3" t="s">
        <v>480</v>
      </c>
      <c r="R82" s="3" t="s">
        <v>481</v>
      </c>
      <c r="S82" s="3" t="s">
        <v>482</v>
      </c>
      <c r="T82" s="3" t="s">
        <v>483</v>
      </c>
      <c r="U82" s="3" t="s">
        <v>484</v>
      </c>
    </row>
    <row r="83" spans="1:21" x14ac:dyDescent="0.4">
      <c r="A83" s="3" t="s">
        <v>0</v>
      </c>
      <c r="B83" s="3">
        <v>2</v>
      </c>
      <c r="C83" s="3">
        <v>1</v>
      </c>
      <c r="D83" s="3">
        <v>1</v>
      </c>
      <c r="E83" s="3">
        <v>1</v>
      </c>
      <c r="F83" s="3">
        <v>1</v>
      </c>
      <c r="G83" s="3">
        <v>2</v>
      </c>
      <c r="H83" s="3">
        <v>1</v>
      </c>
      <c r="I83" s="3">
        <v>1</v>
      </c>
      <c r="J83" s="3">
        <v>1</v>
      </c>
      <c r="K83" s="3">
        <v>1</v>
      </c>
      <c r="L83" s="3">
        <v>2</v>
      </c>
      <c r="M83" s="3">
        <v>2</v>
      </c>
      <c r="N83" s="3">
        <v>2</v>
      </c>
      <c r="O83" s="3">
        <v>0</v>
      </c>
      <c r="P83" s="3">
        <v>1</v>
      </c>
      <c r="Q83" s="3">
        <v>2</v>
      </c>
      <c r="R83" s="3">
        <v>1</v>
      </c>
      <c r="S83" s="3">
        <v>1</v>
      </c>
      <c r="T83" s="3">
        <v>1</v>
      </c>
      <c r="U83" s="3">
        <v>1</v>
      </c>
    </row>
    <row r="84" spans="1:21" x14ac:dyDescent="0.4">
      <c r="A84" s="3" t="s">
        <v>97</v>
      </c>
      <c r="B84" s="3">
        <v>7</v>
      </c>
      <c r="C84" s="3">
        <v>7</v>
      </c>
      <c r="D84" s="3">
        <v>5</v>
      </c>
      <c r="E84" s="3">
        <v>2</v>
      </c>
      <c r="F84" s="3">
        <v>7</v>
      </c>
      <c r="G84" s="3">
        <v>7</v>
      </c>
      <c r="H84" s="3">
        <v>6</v>
      </c>
      <c r="I84" s="3">
        <v>2</v>
      </c>
      <c r="J84" s="3">
        <v>1</v>
      </c>
      <c r="K84" s="3">
        <v>1</v>
      </c>
      <c r="L84" s="3">
        <v>1</v>
      </c>
      <c r="M84" s="3">
        <v>2</v>
      </c>
      <c r="N84" s="3">
        <v>6</v>
      </c>
      <c r="O84" s="3">
        <v>0</v>
      </c>
      <c r="P84" s="3">
        <v>3</v>
      </c>
      <c r="Q84" s="3">
        <v>2</v>
      </c>
      <c r="R84" s="3">
        <v>5</v>
      </c>
      <c r="S84" s="3">
        <v>1</v>
      </c>
      <c r="T84" s="3">
        <v>4</v>
      </c>
      <c r="U84" s="3">
        <v>3</v>
      </c>
    </row>
    <row r="85" spans="1:21" x14ac:dyDescent="0.4">
      <c r="A85" s="3" t="s">
        <v>98</v>
      </c>
      <c r="B85" s="3">
        <v>2</v>
      </c>
      <c r="C85" s="3">
        <v>4</v>
      </c>
      <c r="D85" s="3">
        <v>16</v>
      </c>
      <c r="E85" s="3">
        <v>14</v>
      </c>
      <c r="F85" s="3">
        <v>12</v>
      </c>
      <c r="G85" s="3">
        <v>1</v>
      </c>
      <c r="H85" s="3">
        <v>15</v>
      </c>
      <c r="I85" s="3">
        <v>0</v>
      </c>
      <c r="J85" s="3">
        <v>14</v>
      </c>
      <c r="K85" s="3">
        <v>13</v>
      </c>
      <c r="L85" s="3">
        <v>14</v>
      </c>
      <c r="M85" s="3">
        <v>1</v>
      </c>
      <c r="N85" s="3">
        <v>1</v>
      </c>
      <c r="O85" s="3">
        <v>0</v>
      </c>
      <c r="P85" s="3">
        <v>9</v>
      </c>
      <c r="Q85" s="3">
        <v>2</v>
      </c>
      <c r="R85" s="3">
        <v>3</v>
      </c>
      <c r="S85" s="3">
        <v>14</v>
      </c>
      <c r="T85" s="3">
        <v>16</v>
      </c>
      <c r="U85" s="3">
        <v>5</v>
      </c>
    </row>
    <row r="86" spans="1:21" x14ac:dyDescent="0.4">
      <c r="A86" s="3" t="s">
        <v>99</v>
      </c>
      <c r="B86" s="3">
        <v>2</v>
      </c>
      <c r="C86" s="3">
        <v>2</v>
      </c>
      <c r="D86" s="3">
        <v>3</v>
      </c>
      <c r="E86" s="3">
        <v>3</v>
      </c>
      <c r="F86" s="3">
        <v>1</v>
      </c>
      <c r="G86" s="3">
        <v>1</v>
      </c>
      <c r="H86" s="3">
        <v>2</v>
      </c>
      <c r="I86" s="3">
        <v>0</v>
      </c>
      <c r="J86" s="3">
        <v>2</v>
      </c>
      <c r="K86" s="3">
        <v>3</v>
      </c>
      <c r="L86" s="3">
        <v>3</v>
      </c>
      <c r="M86" s="3">
        <v>5</v>
      </c>
      <c r="N86" s="3">
        <v>2</v>
      </c>
      <c r="O86" s="3">
        <v>0</v>
      </c>
      <c r="P86" s="3">
        <v>3</v>
      </c>
      <c r="Q86" s="3">
        <v>3</v>
      </c>
      <c r="R86" s="3">
        <v>2</v>
      </c>
      <c r="S86" s="3">
        <v>3</v>
      </c>
      <c r="T86" s="3">
        <v>3</v>
      </c>
      <c r="U86" s="3">
        <v>4</v>
      </c>
    </row>
    <row r="87" spans="1:21" x14ac:dyDescent="0.4">
      <c r="A87" s="3" t="s">
        <v>100</v>
      </c>
      <c r="B87" s="3">
        <v>6</v>
      </c>
      <c r="C87" s="3">
        <v>6</v>
      </c>
      <c r="D87" s="3">
        <v>4</v>
      </c>
      <c r="E87" s="3">
        <v>4</v>
      </c>
      <c r="F87" s="3">
        <v>6</v>
      </c>
      <c r="G87" s="3">
        <v>6</v>
      </c>
      <c r="H87" s="3">
        <v>4</v>
      </c>
      <c r="I87" s="3">
        <v>1</v>
      </c>
      <c r="J87" s="3">
        <v>5</v>
      </c>
      <c r="K87" s="3">
        <v>6</v>
      </c>
      <c r="L87" s="3">
        <v>5</v>
      </c>
      <c r="M87" s="3">
        <v>1</v>
      </c>
      <c r="N87" s="3">
        <v>6</v>
      </c>
      <c r="O87" s="3">
        <v>0</v>
      </c>
      <c r="P87" s="3">
        <v>3</v>
      </c>
      <c r="Q87" s="3">
        <v>7</v>
      </c>
      <c r="R87" s="3">
        <v>3</v>
      </c>
      <c r="S87" s="3">
        <v>5</v>
      </c>
      <c r="T87" s="3">
        <v>1</v>
      </c>
      <c r="U87" s="3">
        <v>4</v>
      </c>
    </row>
    <row r="88" spans="1:21" x14ac:dyDescent="0.4">
      <c r="A88" s="3" t="s">
        <v>101</v>
      </c>
      <c r="B88" s="3">
        <v>4</v>
      </c>
      <c r="C88" s="3">
        <v>4</v>
      </c>
      <c r="D88" s="3">
        <v>1</v>
      </c>
      <c r="E88" s="3">
        <v>4</v>
      </c>
      <c r="F88" s="3">
        <v>4</v>
      </c>
      <c r="G88" s="3">
        <v>4</v>
      </c>
      <c r="H88" s="3">
        <v>4</v>
      </c>
      <c r="I88" s="3">
        <v>4</v>
      </c>
      <c r="J88" s="3">
        <v>4</v>
      </c>
      <c r="K88" s="3">
        <v>2</v>
      </c>
      <c r="L88" s="3">
        <v>2</v>
      </c>
      <c r="M88" s="3">
        <v>4</v>
      </c>
      <c r="N88" s="3">
        <v>1</v>
      </c>
      <c r="O88" s="3">
        <v>0</v>
      </c>
      <c r="P88" s="3">
        <v>0</v>
      </c>
      <c r="Q88" s="3">
        <v>4</v>
      </c>
      <c r="R88" s="3">
        <v>4</v>
      </c>
      <c r="S88" s="3">
        <v>2</v>
      </c>
      <c r="T88" s="3">
        <v>4</v>
      </c>
      <c r="U88" s="3">
        <v>5</v>
      </c>
    </row>
    <row r="89" spans="1:21" x14ac:dyDescent="0.4">
      <c r="A89" s="3" t="s">
        <v>1171</v>
      </c>
      <c r="B89" s="3">
        <v>4</v>
      </c>
      <c r="C89" s="3">
        <v>3</v>
      </c>
      <c r="D89" s="3">
        <v>4</v>
      </c>
      <c r="E89" s="3">
        <v>2</v>
      </c>
      <c r="F89" s="3">
        <v>4</v>
      </c>
      <c r="G89" s="3">
        <v>2</v>
      </c>
      <c r="H89" s="3">
        <v>4</v>
      </c>
      <c r="I89" s="3">
        <v>4</v>
      </c>
      <c r="J89" s="3">
        <v>4</v>
      </c>
      <c r="K89" s="3">
        <v>4</v>
      </c>
      <c r="L89" s="3">
        <v>3</v>
      </c>
      <c r="M89" s="3">
        <v>4</v>
      </c>
      <c r="N89" s="3">
        <v>3</v>
      </c>
      <c r="O89" s="3">
        <v>0</v>
      </c>
      <c r="P89" s="3">
        <v>4</v>
      </c>
      <c r="Q89" s="3">
        <v>4</v>
      </c>
      <c r="R89" s="3">
        <v>4</v>
      </c>
      <c r="S89" s="3">
        <v>4</v>
      </c>
      <c r="T89" s="3">
        <v>4</v>
      </c>
      <c r="U89" s="3">
        <v>3</v>
      </c>
    </row>
    <row r="90" spans="1:21" x14ac:dyDescent="0.4">
      <c r="A90" s="3" t="s">
        <v>1172</v>
      </c>
      <c r="B90" s="3">
        <v>3</v>
      </c>
      <c r="C90" s="3">
        <v>2</v>
      </c>
      <c r="D90" s="3">
        <v>3</v>
      </c>
      <c r="E90" s="3">
        <v>3</v>
      </c>
      <c r="F90" s="3">
        <v>2</v>
      </c>
      <c r="G90" s="3">
        <v>1</v>
      </c>
      <c r="H90" s="3">
        <v>2</v>
      </c>
      <c r="I90" s="3">
        <v>3</v>
      </c>
      <c r="J90" s="3">
        <v>2</v>
      </c>
      <c r="K90" s="3">
        <v>3</v>
      </c>
      <c r="L90" s="3">
        <v>3</v>
      </c>
      <c r="M90" s="3">
        <v>3</v>
      </c>
      <c r="N90" s="3">
        <v>3</v>
      </c>
      <c r="O90" s="3">
        <v>0</v>
      </c>
      <c r="P90" s="3">
        <v>2</v>
      </c>
      <c r="Q90" s="3">
        <v>2</v>
      </c>
      <c r="R90" s="3">
        <v>2</v>
      </c>
      <c r="S90" s="3">
        <v>2</v>
      </c>
      <c r="T90" s="3">
        <v>2</v>
      </c>
      <c r="U90" s="3">
        <v>2</v>
      </c>
    </row>
    <row r="91" spans="1:21" x14ac:dyDescent="0.4">
      <c r="A91" s="4" t="s">
        <v>109</v>
      </c>
      <c r="B91" s="3">
        <v>4</v>
      </c>
      <c r="C91" s="3">
        <v>2</v>
      </c>
      <c r="D91" s="3">
        <v>3</v>
      </c>
      <c r="E91" s="3">
        <v>3</v>
      </c>
      <c r="F91" s="3">
        <v>3</v>
      </c>
      <c r="G91" s="3">
        <v>2</v>
      </c>
      <c r="H91" s="3">
        <v>2</v>
      </c>
      <c r="I91" s="3">
        <v>2</v>
      </c>
      <c r="J91" s="3">
        <v>2</v>
      </c>
      <c r="K91" s="3">
        <v>4</v>
      </c>
      <c r="L91" s="3">
        <v>3</v>
      </c>
      <c r="M91" s="3">
        <v>3</v>
      </c>
      <c r="N91" s="3">
        <v>3</v>
      </c>
      <c r="O91" s="3">
        <v>0</v>
      </c>
      <c r="P91" s="3">
        <v>3</v>
      </c>
      <c r="Q91" s="3">
        <v>3</v>
      </c>
      <c r="R91" s="3">
        <v>2</v>
      </c>
      <c r="S91" s="3">
        <v>3</v>
      </c>
      <c r="T91" s="3">
        <v>3</v>
      </c>
      <c r="U91" s="3">
        <v>2</v>
      </c>
    </row>
    <row r="92" spans="1:21" x14ac:dyDescent="0.4">
      <c r="A92" s="4" t="s">
        <v>110</v>
      </c>
      <c r="B92" s="3">
        <v>4</v>
      </c>
      <c r="C92" s="3">
        <v>2</v>
      </c>
      <c r="D92" s="3">
        <v>3</v>
      </c>
      <c r="E92" s="3">
        <v>2</v>
      </c>
      <c r="F92" s="3">
        <v>2</v>
      </c>
      <c r="G92" s="3">
        <v>3</v>
      </c>
      <c r="H92" s="3">
        <v>1</v>
      </c>
      <c r="I92" s="3">
        <v>2</v>
      </c>
      <c r="J92" s="3">
        <v>2</v>
      </c>
      <c r="K92" s="3">
        <v>3</v>
      </c>
      <c r="L92" s="3">
        <v>3</v>
      </c>
      <c r="M92" s="3">
        <v>3</v>
      </c>
      <c r="N92" s="3">
        <v>3</v>
      </c>
      <c r="O92" s="3">
        <v>0</v>
      </c>
      <c r="P92" s="3">
        <v>3</v>
      </c>
      <c r="Q92" s="3">
        <v>3</v>
      </c>
      <c r="R92" s="3">
        <v>4</v>
      </c>
      <c r="S92" s="3">
        <v>2</v>
      </c>
      <c r="T92" s="3">
        <v>2</v>
      </c>
      <c r="U92" s="3">
        <v>3</v>
      </c>
    </row>
    <row r="93" spans="1:21" x14ac:dyDescent="0.4">
      <c r="A93" s="4" t="s">
        <v>111</v>
      </c>
      <c r="B93" s="3">
        <v>3</v>
      </c>
      <c r="C93" s="3">
        <v>3</v>
      </c>
      <c r="D93" s="3">
        <v>3</v>
      </c>
      <c r="E93" s="3">
        <v>3</v>
      </c>
      <c r="F93" s="3">
        <v>0</v>
      </c>
      <c r="G93" s="3">
        <v>3</v>
      </c>
      <c r="H93" s="3">
        <v>2</v>
      </c>
      <c r="I93" s="3">
        <v>3</v>
      </c>
      <c r="J93" s="3">
        <v>4</v>
      </c>
      <c r="K93" s="3">
        <v>4</v>
      </c>
      <c r="L93" s="3">
        <v>4</v>
      </c>
      <c r="M93" s="3">
        <v>3</v>
      </c>
      <c r="N93" s="3">
        <v>3</v>
      </c>
      <c r="O93" s="3">
        <v>0</v>
      </c>
      <c r="P93" s="3">
        <v>4</v>
      </c>
      <c r="Q93" s="3">
        <v>4</v>
      </c>
      <c r="R93" s="3">
        <v>4</v>
      </c>
      <c r="S93" s="3">
        <v>3</v>
      </c>
      <c r="T93" s="3">
        <v>3</v>
      </c>
      <c r="U93" s="3">
        <v>3</v>
      </c>
    </row>
    <row r="94" spans="1:21" x14ac:dyDescent="0.4">
      <c r="A94" s="4" t="s">
        <v>112</v>
      </c>
      <c r="B94" s="3">
        <v>4</v>
      </c>
      <c r="C94" s="3">
        <v>1</v>
      </c>
      <c r="D94" s="3">
        <v>3</v>
      </c>
      <c r="E94" s="3">
        <v>3</v>
      </c>
      <c r="F94" s="3">
        <v>0</v>
      </c>
      <c r="G94" s="3">
        <v>3</v>
      </c>
      <c r="H94" s="3">
        <v>2</v>
      </c>
      <c r="I94" s="3">
        <v>3</v>
      </c>
      <c r="J94" s="3">
        <v>4</v>
      </c>
      <c r="K94" s="3">
        <v>4</v>
      </c>
      <c r="L94" s="3">
        <v>4</v>
      </c>
      <c r="M94" s="3">
        <v>3</v>
      </c>
      <c r="N94" s="3">
        <v>3</v>
      </c>
      <c r="O94" s="3">
        <v>0</v>
      </c>
      <c r="P94" s="3">
        <v>4</v>
      </c>
      <c r="Q94" s="3">
        <v>4</v>
      </c>
      <c r="R94" s="3">
        <v>4</v>
      </c>
      <c r="S94" s="3">
        <v>4</v>
      </c>
      <c r="T94" s="3">
        <v>3</v>
      </c>
      <c r="U94" s="3">
        <v>2</v>
      </c>
    </row>
    <row r="95" spans="1:21" x14ac:dyDescent="0.4">
      <c r="A95" s="4" t="s">
        <v>113</v>
      </c>
      <c r="B95" s="3">
        <v>4</v>
      </c>
      <c r="C95" s="3">
        <v>3</v>
      </c>
      <c r="D95" s="3">
        <v>3</v>
      </c>
      <c r="E95" s="3">
        <v>3</v>
      </c>
      <c r="F95" s="3">
        <v>2</v>
      </c>
      <c r="G95" s="3">
        <v>3</v>
      </c>
      <c r="H95" s="3">
        <v>2</v>
      </c>
      <c r="I95" s="3">
        <v>3</v>
      </c>
      <c r="J95" s="3">
        <v>4</v>
      </c>
      <c r="K95" s="3">
        <v>4</v>
      </c>
      <c r="L95" s="3">
        <v>4</v>
      </c>
      <c r="M95" s="3">
        <v>3</v>
      </c>
      <c r="N95" s="3">
        <v>3</v>
      </c>
      <c r="O95" s="3">
        <v>0</v>
      </c>
      <c r="P95" s="3">
        <v>4</v>
      </c>
      <c r="Q95" s="3">
        <v>3</v>
      </c>
      <c r="R95" s="3">
        <v>4</v>
      </c>
      <c r="S95" s="3">
        <v>3</v>
      </c>
      <c r="T95" s="3">
        <v>2</v>
      </c>
      <c r="U95" s="3">
        <v>3</v>
      </c>
    </row>
    <row r="96" spans="1:21" x14ac:dyDescent="0.4">
      <c r="A96" s="4" t="s">
        <v>114</v>
      </c>
      <c r="B96" s="3">
        <v>3</v>
      </c>
      <c r="C96" s="3">
        <v>3</v>
      </c>
      <c r="D96" s="3">
        <v>3</v>
      </c>
      <c r="E96" s="3">
        <v>3</v>
      </c>
      <c r="F96" s="3">
        <v>3</v>
      </c>
      <c r="G96" s="3">
        <v>2</v>
      </c>
      <c r="H96" s="3">
        <v>2</v>
      </c>
      <c r="I96" s="3">
        <v>4</v>
      </c>
      <c r="J96" s="3">
        <v>3</v>
      </c>
      <c r="K96" s="3">
        <v>3</v>
      </c>
      <c r="L96" s="3">
        <v>4</v>
      </c>
      <c r="M96" s="3">
        <v>3</v>
      </c>
      <c r="N96" s="3">
        <v>3</v>
      </c>
      <c r="O96" s="3">
        <v>0</v>
      </c>
      <c r="P96" s="3">
        <v>4</v>
      </c>
      <c r="Q96" s="3">
        <v>3</v>
      </c>
      <c r="R96" s="3">
        <v>3</v>
      </c>
      <c r="S96" s="3">
        <v>4</v>
      </c>
      <c r="T96" s="3">
        <v>2</v>
      </c>
      <c r="U96" s="3">
        <v>2</v>
      </c>
    </row>
    <row r="97" spans="1:21" x14ac:dyDescent="0.4">
      <c r="A97" s="4" t="s">
        <v>115</v>
      </c>
      <c r="B97" s="3">
        <v>3</v>
      </c>
      <c r="C97" s="3">
        <v>3</v>
      </c>
      <c r="D97" s="3">
        <v>3</v>
      </c>
      <c r="E97" s="3">
        <v>3</v>
      </c>
      <c r="F97" s="3">
        <v>3</v>
      </c>
      <c r="G97" s="3">
        <v>3</v>
      </c>
      <c r="H97" s="3">
        <v>2</v>
      </c>
      <c r="I97" s="3">
        <v>3</v>
      </c>
      <c r="J97" s="3">
        <v>3</v>
      </c>
      <c r="K97" s="3">
        <v>3</v>
      </c>
      <c r="L97" s="3">
        <v>3</v>
      </c>
      <c r="M97" s="3">
        <v>3</v>
      </c>
      <c r="N97" s="3">
        <v>3</v>
      </c>
      <c r="O97" s="3">
        <v>0</v>
      </c>
      <c r="P97" s="3">
        <v>3</v>
      </c>
      <c r="Q97" s="3">
        <v>3</v>
      </c>
      <c r="R97" s="3">
        <v>4</v>
      </c>
      <c r="S97" s="3">
        <v>3</v>
      </c>
      <c r="T97" s="3">
        <v>1</v>
      </c>
      <c r="U97" s="3">
        <v>3</v>
      </c>
    </row>
    <row r="98" spans="1:21" x14ac:dyDescent="0.4">
      <c r="A98" s="4" t="s">
        <v>116</v>
      </c>
      <c r="B98" s="3">
        <v>3</v>
      </c>
      <c r="C98" s="3">
        <v>3</v>
      </c>
      <c r="D98" s="3">
        <v>3</v>
      </c>
      <c r="E98" s="3">
        <v>3</v>
      </c>
      <c r="F98" s="3">
        <v>3</v>
      </c>
      <c r="G98" s="3">
        <v>3</v>
      </c>
      <c r="H98" s="3">
        <v>3</v>
      </c>
      <c r="I98" s="3">
        <v>4</v>
      </c>
      <c r="J98" s="3">
        <v>4</v>
      </c>
      <c r="K98" s="3">
        <v>4</v>
      </c>
      <c r="L98" s="3">
        <v>3</v>
      </c>
      <c r="M98" s="3">
        <v>3</v>
      </c>
      <c r="N98" s="3">
        <v>3</v>
      </c>
      <c r="O98" s="3">
        <v>0</v>
      </c>
      <c r="P98" s="3">
        <v>4</v>
      </c>
      <c r="Q98" s="3">
        <v>3</v>
      </c>
      <c r="R98" s="3">
        <v>3</v>
      </c>
      <c r="S98" s="3">
        <v>4</v>
      </c>
      <c r="T98" s="3">
        <v>3</v>
      </c>
      <c r="U98" s="3">
        <v>3</v>
      </c>
    </row>
    <row r="99" spans="1:21" x14ac:dyDescent="0.4">
      <c r="A99" s="4" t="s">
        <v>1173</v>
      </c>
      <c r="B99" s="3">
        <v>4</v>
      </c>
      <c r="C99" s="3">
        <v>3</v>
      </c>
      <c r="D99" s="3">
        <v>3</v>
      </c>
      <c r="E99" s="3">
        <v>3</v>
      </c>
      <c r="F99" s="3">
        <v>3</v>
      </c>
      <c r="G99" s="3">
        <v>3</v>
      </c>
      <c r="H99" s="3">
        <v>4</v>
      </c>
      <c r="I99" s="3">
        <v>4</v>
      </c>
      <c r="J99" s="3">
        <v>4</v>
      </c>
      <c r="K99" s="3">
        <v>4</v>
      </c>
      <c r="L99" s="3">
        <v>4</v>
      </c>
      <c r="M99" s="3">
        <v>3</v>
      </c>
      <c r="N99" s="3">
        <v>3</v>
      </c>
      <c r="O99" s="3">
        <v>0</v>
      </c>
      <c r="P99" s="3">
        <v>4</v>
      </c>
      <c r="Q99" s="3">
        <v>3</v>
      </c>
      <c r="R99" s="3">
        <v>4</v>
      </c>
      <c r="S99" s="3">
        <v>4</v>
      </c>
      <c r="T99" s="3">
        <v>4</v>
      </c>
      <c r="U99" s="3">
        <v>4</v>
      </c>
    </row>
    <row r="100" spans="1:21" x14ac:dyDescent="0.4">
      <c r="A100" s="4" t="s">
        <v>118</v>
      </c>
      <c r="B100" s="3">
        <v>4</v>
      </c>
      <c r="C100" s="3">
        <v>3</v>
      </c>
      <c r="D100" s="3">
        <v>3</v>
      </c>
      <c r="E100" s="3">
        <v>3</v>
      </c>
      <c r="F100" s="3">
        <v>0</v>
      </c>
      <c r="G100" s="3">
        <v>0</v>
      </c>
      <c r="H100" s="3">
        <v>4</v>
      </c>
      <c r="I100" s="3">
        <v>4</v>
      </c>
      <c r="J100" s="3">
        <v>4</v>
      </c>
      <c r="K100" s="3">
        <v>4</v>
      </c>
      <c r="L100" s="3">
        <v>0</v>
      </c>
      <c r="M100" s="3">
        <v>3</v>
      </c>
      <c r="N100" s="3">
        <v>3</v>
      </c>
      <c r="O100" s="3">
        <v>0</v>
      </c>
      <c r="P100" s="3">
        <v>0</v>
      </c>
      <c r="Q100" s="3">
        <v>4</v>
      </c>
      <c r="R100" s="3">
        <v>4</v>
      </c>
      <c r="S100" s="3">
        <v>4</v>
      </c>
      <c r="T100" s="3">
        <v>4</v>
      </c>
      <c r="U100" s="3">
        <v>0</v>
      </c>
    </row>
    <row r="101" spans="1:21" x14ac:dyDescent="0.4">
      <c r="A101" s="8" t="s">
        <v>102</v>
      </c>
      <c r="B101" s="3">
        <v>20</v>
      </c>
      <c r="C101" s="3" t="s">
        <v>1841</v>
      </c>
      <c r="D101" s="3">
        <v>6</v>
      </c>
      <c r="E101" s="3" t="s">
        <v>1847</v>
      </c>
      <c r="F101" s="3" t="s">
        <v>1849</v>
      </c>
      <c r="G101" s="3" t="s">
        <v>1852</v>
      </c>
      <c r="H101" s="3" t="s">
        <v>1853</v>
      </c>
      <c r="I101" s="3">
        <v>0</v>
      </c>
      <c r="J101" s="3">
        <v>1</v>
      </c>
      <c r="K101" s="3">
        <v>6</v>
      </c>
      <c r="L101" s="3">
        <v>20</v>
      </c>
      <c r="M101" s="3">
        <v>19</v>
      </c>
      <c r="N101" s="3">
        <v>9</v>
      </c>
      <c r="O101" s="3">
        <v>0</v>
      </c>
      <c r="P101" s="3">
        <v>0</v>
      </c>
      <c r="Q101" s="3">
        <v>13</v>
      </c>
      <c r="R101" s="3" t="s">
        <v>1868</v>
      </c>
      <c r="S101" s="3">
        <v>13</v>
      </c>
      <c r="T101" s="3">
        <v>20</v>
      </c>
      <c r="U101" s="3" t="s">
        <v>1871</v>
      </c>
    </row>
    <row r="102" spans="1:21" x14ac:dyDescent="0.4">
      <c r="A102" s="8" t="s">
        <v>103</v>
      </c>
      <c r="B102" s="9" t="s">
        <v>1838</v>
      </c>
      <c r="C102" s="3" t="s">
        <v>1736</v>
      </c>
      <c r="D102" s="3" t="s">
        <v>1736</v>
      </c>
      <c r="E102" s="3">
        <v>2</v>
      </c>
      <c r="F102" s="3" t="s">
        <v>1729</v>
      </c>
      <c r="G102" s="3">
        <v>4</v>
      </c>
      <c r="H102" s="3" t="s">
        <v>1736</v>
      </c>
      <c r="I102" s="3">
        <v>0</v>
      </c>
      <c r="J102" s="3" t="s">
        <v>1771</v>
      </c>
      <c r="K102" s="3">
        <v>2</v>
      </c>
      <c r="L102" s="3">
        <v>0</v>
      </c>
      <c r="M102" s="3">
        <v>2</v>
      </c>
      <c r="N102" s="3" t="s">
        <v>1758</v>
      </c>
      <c r="O102" s="3">
        <v>0</v>
      </c>
      <c r="P102" s="3">
        <v>0</v>
      </c>
      <c r="Q102" s="3">
        <v>0</v>
      </c>
      <c r="R102" s="3" t="s">
        <v>1844</v>
      </c>
      <c r="S102" s="3">
        <v>2</v>
      </c>
      <c r="T102" s="3">
        <v>1</v>
      </c>
      <c r="U102" s="3">
        <v>4</v>
      </c>
    </row>
    <row r="103" spans="1:21" x14ac:dyDescent="0.4">
      <c r="A103" s="8" t="s">
        <v>104</v>
      </c>
      <c r="B103" s="9">
        <v>0</v>
      </c>
      <c r="C103" s="3" t="s">
        <v>1842</v>
      </c>
      <c r="D103" s="3" t="s">
        <v>1736</v>
      </c>
      <c r="E103" s="3">
        <v>1</v>
      </c>
      <c r="F103" s="3" t="s">
        <v>1850</v>
      </c>
      <c r="G103" s="3">
        <v>6</v>
      </c>
      <c r="H103" s="3" t="s">
        <v>1854</v>
      </c>
      <c r="I103" s="3">
        <v>0</v>
      </c>
      <c r="J103" s="3">
        <v>1</v>
      </c>
      <c r="K103" s="3">
        <v>2</v>
      </c>
      <c r="L103" s="3">
        <v>0</v>
      </c>
      <c r="M103" s="3">
        <v>3</v>
      </c>
      <c r="N103" s="3" t="s">
        <v>1736</v>
      </c>
      <c r="O103" s="3">
        <v>0</v>
      </c>
      <c r="P103" s="3">
        <v>0</v>
      </c>
      <c r="Q103" s="3">
        <v>4</v>
      </c>
      <c r="R103" s="3">
        <v>4</v>
      </c>
      <c r="S103" s="3">
        <v>4</v>
      </c>
      <c r="T103" s="3">
        <v>0</v>
      </c>
      <c r="U103" s="3" t="s">
        <v>1872</v>
      </c>
    </row>
    <row r="104" spans="1:21" x14ac:dyDescent="0.4">
      <c r="A104" s="8" t="s">
        <v>105</v>
      </c>
      <c r="B104" s="9">
        <v>3</v>
      </c>
      <c r="C104" s="3">
        <v>2</v>
      </c>
      <c r="D104" s="3">
        <v>2</v>
      </c>
      <c r="E104" s="3">
        <v>1</v>
      </c>
      <c r="F104" s="3">
        <v>2</v>
      </c>
      <c r="G104" s="3">
        <v>1</v>
      </c>
      <c r="H104" s="3">
        <v>2</v>
      </c>
      <c r="I104" s="3">
        <v>2</v>
      </c>
      <c r="J104" s="3">
        <v>1</v>
      </c>
      <c r="K104" s="3">
        <v>2</v>
      </c>
      <c r="L104" s="3">
        <v>2</v>
      </c>
      <c r="M104" s="3">
        <v>1</v>
      </c>
      <c r="N104" s="3">
        <v>2</v>
      </c>
      <c r="O104" s="3">
        <v>0</v>
      </c>
      <c r="P104" s="3">
        <v>0</v>
      </c>
      <c r="Q104" s="3">
        <v>3</v>
      </c>
      <c r="R104" s="3">
        <v>2</v>
      </c>
      <c r="S104" s="3">
        <v>4</v>
      </c>
      <c r="T104" s="3">
        <v>2</v>
      </c>
      <c r="U104" s="3">
        <v>2</v>
      </c>
    </row>
    <row r="105" spans="1:21" x14ac:dyDescent="0.4">
      <c r="A105" s="8" t="s">
        <v>106</v>
      </c>
      <c r="B105" s="10" t="s">
        <v>1839</v>
      </c>
      <c r="C105" s="3">
        <v>7</v>
      </c>
      <c r="D105" s="3" t="s">
        <v>1845</v>
      </c>
      <c r="E105" s="3">
        <v>1</v>
      </c>
      <c r="F105" s="3">
        <v>6</v>
      </c>
      <c r="G105" s="3">
        <v>0</v>
      </c>
      <c r="H105" s="3">
        <v>7</v>
      </c>
      <c r="I105" s="3" t="s">
        <v>1855</v>
      </c>
      <c r="J105" s="3" t="s">
        <v>1856</v>
      </c>
      <c r="K105" s="3" t="s">
        <v>1859</v>
      </c>
      <c r="L105" s="3">
        <v>3</v>
      </c>
      <c r="M105" s="3" t="s">
        <v>1736</v>
      </c>
      <c r="N105" s="3">
        <v>3</v>
      </c>
      <c r="O105" s="3">
        <v>0</v>
      </c>
      <c r="P105" s="3">
        <v>0</v>
      </c>
      <c r="Q105" s="3" t="s">
        <v>1866</v>
      </c>
      <c r="R105" s="3">
        <v>9</v>
      </c>
      <c r="S105" s="3">
        <v>7</v>
      </c>
      <c r="T105" s="3">
        <v>1</v>
      </c>
      <c r="U105" s="3" t="s">
        <v>1731</v>
      </c>
    </row>
    <row r="106" spans="1:21" x14ac:dyDescent="0.4">
      <c r="A106" s="8" t="s">
        <v>119</v>
      </c>
      <c r="B106" s="3">
        <v>0</v>
      </c>
      <c r="C106" s="3" t="s">
        <v>1843</v>
      </c>
      <c r="D106" s="3">
        <v>1</v>
      </c>
      <c r="E106" s="3" t="s">
        <v>1729</v>
      </c>
      <c r="F106" s="3">
        <v>1</v>
      </c>
      <c r="G106" s="3">
        <v>0</v>
      </c>
      <c r="H106" s="3">
        <v>1</v>
      </c>
      <c r="I106" s="3">
        <v>1</v>
      </c>
      <c r="J106" s="3" t="s">
        <v>1857</v>
      </c>
      <c r="K106" s="3" t="s">
        <v>1860</v>
      </c>
      <c r="L106" s="3">
        <v>4</v>
      </c>
      <c r="M106" s="3" t="s">
        <v>1736</v>
      </c>
      <c r="N106" s="3">
        <v>1</v>
      </c>
      <c r="O106" s="3">
        <v>0</v>
      </c>
      <c r="P106" s="3">
        <v>5</v>
      </c>
      <c r="Q106" s="3" t="s">
        <v>1736</v>
      </c>
      <c r="R106" s="3">
        <v>1</v>
      </c>
      <c r="S106" s="3">
        <v>6</v>
      </c>
      <c r="T106" s="3">
        <v>1</v>
      </c>
      <c r="U106" s="3" t="s">
        <v>1793</v>
      </c>
    </row>
    <row r="107" spans="1:21" x14ac:dyDescent="0.4">
      <c r="A107" s="8" t="s">
        <v>120</v>
      </c>
      <c r="B107" s="3" t="s">
        <v>1840</v>
      </c>
      <c r="C107" s="3" t="s">
        <v>1844</v>
      </c>
      <c r="D107" s="3" t="s">
        <v>1846</v>
      </c>
      <c r="E107" s="3" t="s">
        <v>1848</v>
      </c>
      <c r="F107" s="3" t="s">
        <v>1851</v>
      </c>
      <c r="G107" s="3">
        <v>0</v>
      </c>
      <c r="H107" s="3" t="s">
        <v>1723</v>
      </c>
      <c r="I107" s="3">
        <v>16</v>
      </c>
      <c r="J107" s="3" t="s">
        <v>1858</v>
      </c>
      <c r="K107" s="3" t="s">
        <v>1861</v>
      </c>
      <c r="L107" s="3" t="s">
        <v>1862</v>
      </c>
      <c r="M107" s="3" t="s">
        <v>1863</v>
      </c>
      <c r="N107" s="3" t="s">
        <v>1864</v>
      </c>
      <c r="O107" s="3">
        <v>0</v>
      </c>
      <c r="P107" s="3" t="s">
        <v>1865</v>
      </c>
      <c r="Q107" s="3" t="s">
        <v>1867</v>
      </c>
      <c r="R107" s="3" t="s">
        <v>1869</v>
      </c>
      <c r="S107" s="3" t="s">
        <v>1870</v>
      </c>
      <c r="T107" s="3">
        <v>6</v>
      </c>
      <c r="U107" s="3" t="s">
        <v>1873</v>
      </c>
    </row>
    <row r="108" spans="1:21" x14ac:dyDescent="0.4">
      <c r="A108" s="3" t="s">
        <v>598</v>
      </c>
      <c r="B108" s="3">
        <v>2</v>
      </c>
      <c r="C108" s="3">
        <v>2</v>
      </c>
      <c r="D108" s="3">
        <v>2</v>
      </c>
      <c r="E108" s="3">
        <v>2</v>
      </c>
      <c r="F108" s="3">
        <v>2</v>
      </c>
      <c r="G108" s="3">
        <v>2</v>
      </c>
      <c r="H108" s="3">
        <v>2</v>
      </c>
      <c r="I108" s="3">
        <v>2</v>
      </c>
      <c r="J108" s="3">
        <v>2</v>
      </c>
      <c r="K108" s="3">
        <v>2</v>
      </c>
      <c r="L108" s="3">
        <v>2</v>
      </c>
      <c r="M108" s="3">
        <v>2</v>
      </c>
      <c r="N108" s="3">
        <v>2</v>
      </c>
      <c r="O108" s="3">
        <v>2</v>
      </c>
      <c r="P108" s="3">
        <v>2</v>
      </c>
      <c r="Q108" s="3">
        <v>2</v>
      </c>
      <c r="R108" s="3">
        <v>2</v>
      </c>
      <c r="S108" s="3">
        <v>2</v>
      </c>
      <c r="T108" s="3">
        <v>2</v>
      </c>
      <c r="U108" s="3">
        <v>1</v>
      </c>
    </row>
    <row r="109" spans="1:21" x14ac:dyDescent="0.4">
      <c r="A109" s="3"/>
      <c r="B109" s="3" t="s">
        <v>1260</v>
      </c>
      <c r="C109" s="3" t="s">
        <v>485</v>
      </c>
      <c r="D109" s="3" t="s">
        <v>486</v>
      </c>
      <c r="E109" s="3" t="s">
        <v>487</v>
      </c>
      <c r="F109" s="3" t="s">
        <v>488</v>
      </c>
      <c r="G109" s="3" t="s">
        <v>489</v>
      </c>
      <c r="H109" s="3" t="s">
        <v>490</v>
      </c>
      <c r="I109" s="3" t="s">
        <v>491</v>
      </c>
      <c r="J109" s="3" t="s">
        <v>492</v>
      </c>
      <c r="K109" s="3" t="s">
        <v>493</v>
      </c>
      <c r="L109" s="3" t="s">
        <v>494</v>
      </c>
      <c r="M109" s="3" t="s">
        <v>495</v>
      </c>
      <c r="N109" s="3" t="s">
        <v>496</v>
      </c>
      <c r="O109" s="3" t="s">
        <v>497</v>
      </c>
      <c r="P109" s="3" t="s">
        <v>498</v>
      </c>
      <c r="Q109" s="3" t="s">
        <v>499</v>
      </c>
      <c r="R109" s="3" t="s">
        <v>500</v>
      </c>
      <c r="S109" s="3" t="s">
        <v>501</v>
      </c>
      <c r="T109" s="3" t="s">
        <v>502</v>
      </c>
      <c r="U109" s="3" t="s">
        <v>503</v>
      </c>
    </row>
    <row r="110" spans="1:21" x14ac:dyDescent="0.4">
      <c r="A110" s="3" t="s">
        <v>0</v>
      </c>
      <c r="B110" s="3">
        <v>1</v>
      </c>
      <c r="C110" s="3">
        <v>1</v>
      </c>
      <c r="D110" s="3">
        <v>1</v>
      </c>
      <c r="E110" s="3">
        <v>2</v>
      </c>
      <c r="F110" s="3">
        <v>1</v>
      </c>
      <c r="G110" s="3">
        <v>2</v>
      </c>
      <c r="H110" s="3">
        <v>1</v>
      </c>
      <c r="I110" s="3">
        <v>2</v>
      </c>
      <c r="J110" s="3">
        <v>1</v>
      </c>
      <c r="K110" s="3">
        <v>1</v>
      </c>
      <c r="L110" s="3">
        <v>1</v>
      </c>
      <c r="M110" s="3">
        <v>1</v>
      </c>
      <c r="N110" s="3">
        <v>1</v>
      </c>
      <c r="O110" s="3">
        <v>2</v>
      </c>
      <c r="P110" s="3">
        <v>1</v>
      </c>
      <c r="Q110" s="3">
        <v>1</v>
      </c>
      <c r="R110" s="3">
        <v>2</v>
      </c>
      <c r="S110" s="3">
        <v>1</v>
      </c>
      <c r="T110" s="3">
        <v>2</v>
      </c>
      <c r="U110" s="3">
        <v>1</v>
      </c>
    </row>
    <row r="111" spans="1:21" x14ac:dyDescent="0.4">
      <c r="A111" s="3" t="s">
        <v>97</v>
      </c>
      <c r="B111" s="3">
        <v>1</v>
      </c>
      <c r="C111" s="3">
        <v>2</v>
      </c>
      <c r="D111" s="3">
        <v>4</v>
      </c>
      <c r="E111" s="3">
        <v>1</v>
      </c>
      <c r="F111" s="3">
        <v>6</v>
      </c>
      <c r="G111" s="3">
        <v>2</v>
      </c>
      <c r="H111" s="3">
        <v>3</v>
      </c>
      <c r="I111" s="3">
        <v>5</v>
      </c>
      <c r="J111" s="3">
        <v>4</v>
      </c>
      <c r="K111" s="3">
        <v>2</v>
      </c>
      <c r="L111" s="3">
        <v>2</v>
      </c>
      <c r="M111" s="3">
        <v>4</v>
      </c>
      <c r="N111" s="3">
        <v>2</v>
      </c>
      <c r="O111" s="3">
        <v>7</v>
      </c>
      <c r="P111" s="3">
        <v>7</v>
      </c>
      <c r="Q111" s="3">
        <v>2</v>
      </c>
      <c r="R111" s="3">
        <v>2</v>
      </c>
      <c r="S111" s="3">
        <v>4</v>
      </c>
      <c r="T111" s="3">
        <v>3</v>
      </c>
      <c r="U111" s="3">
        <v>4</v>
      </c>
    </row>
    <row r="112" spans="1:21" x14ac:dyDescent="0.4">
      <c r="A112" s="3" t="s">
        <v>98</v>
      </c>
      <c r="B112" s="3">
        <v>7</v>
      </c>
      <c r="C112" s="3">
        <v>5</v>
      </c>
      <c r="D112" s="3">
        <v>10</v>
      </c>
      <c r="E112" s="3">
        <v>10</v>
      </c>
      <c r="F112" s="3">
        <v>7</v>
      </c>
      <c r="G112" s="3">
        <v>4</v>
      </c>
      <c r="H112" s="3">
        <v>5</v>
      </c>
      <c r="I112" s="3">
        <v>1</v>
      </c>
      <c r="J112" s="3">
        <v>11</v>
      </c>
      <c r="K112" s="3">
        <v>16</v>
      </c>
      <c r="L112" s="3">
        <v>8</v>
      </c>
      <c r="M112" s="3">
        <v>6</v>
      </c>
      <c r="N112" s="3">
        <v>4</v>
      </c>
      <c r="O112" s="3">
        <v>1</v>
      </c>
      <c r="P112" s="3">
        <v>12</v>
      </c>
      <c r="Q112" s="3">
        <v>3</v>
      </c>
      <c r="R112" s="3">
        <v>4</v>
      </c>
      <c r="S112" s="3">
        <v>7</v>
      </c>
      <c r="T112" s="3">
        <v>16</v>
      </c>
      <c r="U112" s="3">
        <v>14</v>
      </c>
    </row>
    <row r="113" spans="1:21" x14ac:dyDescent="0.4">
      <c r="A113" s="3" t="s">
        <v>99</v>
      </c>
      <c r="B113" s="3">
        <v>3</v>
      </c>
      <c r="C113" s="3">
        <v>3</v>
      </c>
      <c r="D113" s="3">
        <v>3</v>
      </c>
      <c r="E113" s="3">
        <v>3</v>
      </c>
      <c r="F113" s="3">
        <v>2</v>
      </c>
      <c r="G113" s="3">
        <v>3</v>
      </c>
      <c r="H113" s="3">
        <v>3</v>
      </c>
      <c r="I113" s="3">
        <v>1</v>
      </c>
      <c r="J113" s="3">
        <v>2</v>
      </c>
      <c r="K113" s="3">
        <v>3</v>
      </c>
      <c r="L113" s="3">
        <v>3</v>
      </c>
      <c r="M113" s="3">
        <v>3</v>
      </c>
      <c r="N113" s="3">
        <v>3</v>
      </c>
      <c r="O113" s="3">
        <v>4</v>
      </c>
      <c r="P113" s="3">
        <v>4</v>
      </c>
      <c r="Q113" s="3">
        <v>4</v>
      </c>
      <c r="R113" s="3">
        <v>3</v>
      </c>
      <c r="S113" s="3">
        <v>3</v>
      </c>
      <c r="T113" s="3">
        <v>3</v>
      </c>
      <c r="U113" s="3">
        <v>3</v>
      </c>
    </row>
    <row r="114" spans="1:21" x14ac:dyDescent="0.4">
      <c r="A114" s="3" t="s">
        <v>100</v>
      </c>
      <c r="B114" s="3">
        <v>5</v>
      </c>
      <c r="C114" s="3">
        <v>1</v>
      </c>
      <c r="D114" s="3">
        <v>4</v>
      </c>
      <c r="E114" s="3">
        <v>5</v>
      </c>
      <c r="F114" s="3">
        <v>4</v>
      </c>
      <c r="G114" s="3">
        <v>1</v>
      </c>
      <c r="H114" s="3">
        <v>1</v>
      </c>
      <c r="I114" s="3">
        <v>1</v>
      </c>
      <c r="J114" s="3">
        <v>3</v>
      </c>
      <c r="K114" s="3">
        <v>1</v>
      </c>
      <c r="L114" s="3">
        <v>1</v>
      </c>
      <c r="M114" s="3">
        <v>4</v>
      </c>
      <c r="N114" s="3">
        <v>4</v>
      </c>
      <c r="O114" s="3">
        <v>6</v>
      </c>
      <c r="P114" s="3">
        <v>6</v>
      </c>
      <c r="Q114" s="3">
        <v>1</v>
      </c>
      <c r="R114" s="3">
        <v>6</v>
      </c>
      <c r="S114" s="3">
        <v>3</v>
      </c>
      <c r="T114" s="3">
        <v>1</v>
      </c>
      <c r="U114" s="3">
        <v>1</v>
      </c>
    </row>
    <row r="115" spans="1:21" x14ac:dyDescent="0.4">
      <c r="A115" s="3" t="s">
        <v>101</v>
      </c>
      <c r="B115" s="3">
        <v>4</v>
      </c>
      <c r="C115" s="3">
        <v>4</v>
      </c>
      <c r="D115" s="3">
        <v>4</v>
      </c>
      <c r="E115" s="3">
        <v>2</v>
      </c>
      <c r="F115" s="3">
        <v>4</v>
      </c>
      <c r="G115" s="3">
        <v>1</v>
      </c>
      <c r="H115" s="3">
        <v>0</v>
      </c>
      <c r="I115" s="3">
        <v>4</v>
      </c>
      <c r="J115" s="3">
        <v>4</v>
      </c>
      <c r="K115" s="3">
        <v>4</v>
      </c>
      <c r="L115" s="3">
        <v>2</v>
      </c>
      <c r="M115" s="3">
        <v>1</v>
      </c>
      <c r="N115" s="3">
        <v>0</v>
      </c>
      <c r="O115" s="3">
        <v>4</v>
      </c>
      <c r="P115" s="3">
        <v>4</v>
      </c>
      <c r="Q115" s="3">
        <v>4</v>
      </c>
      <c r="R115" s="3">
        <v>4</v>
      </c>
      <c r="S115" s="3">
        <v>2</v>
      </c>
      <c r="T115" s="3">
        <v>4</v>
      </c>
      <c r="U115" s="3">
        <v>5</v>
      </c>
    </row>
    <row r="116" spans="1:21" x14ac:dyDescent="0.4">
      <c r="A116" s="3" t="s">
        <v>1171</v>
      </c>
      <c r="B116" s="3">
        <v>3</v>
      </c>
      <c r="C116" s="3">
        <v>2</v>
      </c>
      <c r="D116" s="3">
        <v>4</v>
      </c>
      <c r="E116" s="3">
        <v>4</v>
      </c>
      <c r="F116" s="3">
        <v>4</v>
      </c>
      <c r="G116" s="3">
        <v>4</v>
      </c>
      <c r="H116" s="3">
        <v>4</v>
      </c>
      <c r="I116" s="3">
        <v>4</v>
      </c>
      <c r="J116" s="3">
        <v>4</v>
      </c>
      <c r="K116" s="3">
        <v>4</v>
      </c>
      <c r="L116" s="3">
        <v>3</v>
      </c>
      <c r="M116" s="3">
        <v>3</v>
      </c>
      <c r="N116" s="3">
        <v>2</v>
      </c>
      <c r="O116" s="3">
        <v>2</v>
      </c>
      <c r="P116" s="3">
        <v>0</v>
      </c>
      <c r="Q116" s="3">
        <v>3</v>
      </c>
      <c r="R116" s="3">
        <v>3</v>
      </c>
      <c r="S116" s="3">
        <v>1</v>
      </c>
      <c r="T116" s="3">
        <v>4</v>
      </c>
      <c r="U116" s="3">
        <v>4</v>
      </c>
    </row>
    <row r="117" spans="1:21" x14ac:dyDescent="0.4">
      <c r="A117" s="3" t="s">
        <v>1172</v>
      </c>
      <c r="B117" s="3">
        <v>2</v>
      </c>
      <c r="C117" s="3">
        <v>2</v>
      </c>
      <c r="D117" s="3">
        <v>2</v>
      </c>
      <c r="E117" s="3">
        <v>3</v>
      </c>
      <c r="F117" s="3">
        <v>2</v>
      </c>
      <c r="G117" s="3">
        <v>2</v>
      </c>
      <c r="H117" s="3">
        <v>2</v>
      </c>
      <c r="I117" s="3">
        <v>3</v>
      </c>
      <c r="J117" s="3">
        <v>3</v>
      </c>
      <c r="K117" s="3">
        <v>2</v>
      </c>
      <c r="L117" s="3">
        <v>3</v>
      </c>
      <c r="M117" s="3">
        <v>2</v>
      </c>
      <c r="N117" s="3">
        <v>2</v>
      </c>
      <c r="O117" s="3">
        <v>0</v>
      </c>
      <c r="P117" s="3">
        <v>0</v>
      </c>
      <c r="Q117" s="3">
        <v>2</v>
      </c>
      <c r="R117" s="3">
        <v>3</v>
      </c>
      <c r="S117" s="3">
        <v>2</v>
      </c>
      <c r="T117" s="3">
        <v>2</v>
      </c>
      <c r="U117" s="3">
        <v>3</v>
      </c>
    </row>
    <row r="118" spans="1:21" x14ac:dyDescent="0.4">
      <c r="A118" s="4" t="s">
        <v>109</v>
      </c>
      <c r="B118" s="3">
        <v>3</v>
      </c>
      <c r="C118" s="3">
        <v>2</v>
      </c>
      <c r="D118" s="3">
        <v>3</v>
      </c>
      <c r="E118" s="3">
        <v>3</v>
      </c>
      <c r="F118" s="3">
        <v>2</v>
      </c>
      <c r="G118" s="3">
        <v>2</v>
      </c>
      <c r="H118" s="3">
        <v>1</v>
      </c>
      <c r="I118" s="3">
        <v>3</v>
      </c>
      <c r="J118" s="3">
        <v>3</v>
      </c>
      <c r="K118" s="3">
        <v>1</v>
      </c>
      <c r="L118" s="3">
        <v>3</v>
      </c>
      <c r="M118" s="3">
        <v>2</v>
      </c>
      <c r="N118" s="3">
        <v>2</v>
      </c>
      <c r="O118" s="3">
        <v>1</v>
      </c>
      <c r="P118" s="3">
        <v>0</v>
      </c>
      <c r="Q118" s="3">
        <v>2</v>
      </c>
      <c r="R118" s="3">
        <v>3</v>
      </c>
      <c r="S118" s="3">
        <v>2</v>
      </c>
      <c r="T118" s="3">
        <v>3</v>
      </c>
      <c r="U118" s="3">
        <v>3</v>
      </c>
    </row>
    <row r="119" spans="1:21" x14ac:dyDescent="0.4">
      <c r="A119" s="4" t="s">
        <v>110</v>
      </c>
      <c r="B119" s="3">
        <v>2</v>
      </c>
      <c r="C119" s="3">
        <v>2</v>
      </c>
      <c r="D119" s="3">
        <v>2</v>
      </c>
      <c r="E119" s="3">
        <v>3</v>
      </c>
      <c r="F119" s="3">
        <v>3</v>
      </c>
      <c r="G119" s="3">
        <v>3</v>
      </c>
      <c r="H119" s="3">
        <v>1</v>
      </c>
      <c r="I119" s="3">
        <v>4</v>
      </c>
      <c r="J119" s="3">
        <v>2</v>
      </c>
      <c r="K119" s="3">
        <v>1</v>
      </c>
      <c r="L119" s="3">
        <v>3</v>
      </c>
      <c r="M119" s="3">
        <v>2</v>
      </c>
      <c r="N119" s="3">
        <v>2</v>
      </c>
      <c r="O119" s="3">
        <v>0</v>
      </c>
      <c r="P119" s="3">
        <v>0</v>
      </c>
      <c r="Q119" s="3">
        <v>2</v>
      </c>
      <c r="R119" s="3">
        <v>3</v>
      </c>
      <c r="S119" s="3">
        <v>1</v>
      </c>
      <c r="T119" s="3">
        <v>1</v>
      </c>
      <c r="U119" s="3">
        <v>2</v>
      </c>
    </row>
    <row r="120" spans="1:21" x14ac:dyDescent="0.4">
      <c r="A120" s="4" t="s">
        <v>111</v>
      </c>
      <c r="B120" s="3">
        <v>3</v>
      </c>
      <c r="C120" s="3">
        <v>4</v>
      </c>
      <c r="D120" s="3">
        <v>3</v>
      </c>
      <c r="E120" s="3">
        <v>3</v>
      </c>
      <c r="F120" s="3">
        <v>3</v>
      </c>
      <c r="G120" s="3">
        <v>4</v>
      </c>
      <c r="H120" s="3">
        <v>3</v>
      </c>
      <c r="I120" s="3">
        <v>4</v>
      </c>
      <c r="J120" s="3">
        <v>3</v>
      </c>
      <c r="K120" s="3">
        <v>1</v>
      </c>
      <c r="L120" s="3">
        <v>3</v>
      </c>
      <c r="M120" s="3">
        <v>3</v>
      </c>
      <c r="N120" s="3">
        <v>4</v>
      </c>
      <c r="O120" s="3">
        <v>0</v>
      </c>
      <c r="P120" s="3">
        <v>0</v>
      </c>
      <c r="Q120" s="3">
        <v>3</v>
      </c>
      <c r="R120" s="3">
        <v>3</v>
      </c>
      <c r="S120" s="3">
        <v>3</v>
      </c>
      <c r="T120" s="3">
        <v>3</v>
      </c>
      <c r="U120" s="3">
        <v>3</v>
      </c>
    </row>
    <row r="121" spans="1:21" x14ac:dyDescent="0.4">
      <c r="A121" s="4" t="s">
        <v>112</v>
      </c>
      <c r="B121" s="3">
        <v>4</v>
      </c>
      <c r="C121" s="3">
        <v>2</v>
      </c>
      <c r="D121" s="3">
        <v>4</v>
      </c>
      <c r="E121" s="3">
        <v>3</v>
      </c>
      <c r="F121" s="3">
        <v>3</v>
      </c>
      <c r="G121" s="3">
        <v>2</v>
      </c>
      <c r="H121" s="3">
        <v>4</v>
      </c>
      <c r="I121" s="3">
        <v>4</v>
      </c>
      <c r="J121" s="3">
        <v>3</v>
      </c>
      <c r="K121" s="3">
        <v>3</v>
      </c>
      <c r="L121" s="3">
        <v>3</v>
      </c>
      <c r="M121" s="3">
        <v>3</v>
      </c>
      <c r="N121" s="3">
        <v>4</v>
      </c>
      <c r="O121" s="3">
        <v>0</v>
      </c>
      <c r="P121" s="3">
        <v>0</v>
      </c>
      <c r="Q121" s="3">
        <v>3</v>
      </c>
      <c r="R121" s="3">
        <v>3</v>
      </c>
      <c r="S121" s="3">
        <v>3</v>
      </c>
      <c r="T121" s="3">
        <v>3</v>
      </c>
      <c r="U121" s="3">
        <v>3</v>
      </c>
    </row>
    <row r="122" spans="1:21" x14ac:dyDescent="0.4">
      <c r="A122" s="4" t="s">
        <v>113</v>
      </c>
      <c r="B122" s="3">
        <v>2</v>
      </c>
      <c r="C122" s="3">
        <v>4</v>
      </c>
      <c r="D122" s="3">
        <v>3</v>
      </c>
      <c r="E122" s="3">
        <v>3</v>
      </c>
      <c r="F122" s="3">
        <v>3</v>
      </c>
      <c r="G122" s="3">
        <v>4</v>
      </c>
      <c r="H122" s="3">
        <v>3</v>
      </c>
      <c r="I122" s="3">
        <v>4</v>
      </c>
      <c r="J122" s="3">
        <v>3</v>
      </c>
      <c r="K122" s="3">
        <v>1</v>
      </c>
      <c r="L122" s="3">
        <v>3</v>
      </c>
      <c r="M122" s="3">
        <v>3</v>
      </c>
      <c r="N122" s="3">
        <v>4</v>
      </c>
      <c r="O122" s="3">
        <v>0</v>
      </c>
      <c r="P122" s="3">
        <v>0</v>
      </c>
      <c r="Q122" s="3">
        <v>2</v>
      </c>
      <c r="R122" s="3">
        <v>3</v>
      </c>
      <c r="S122" s="3">
        <v>3</v>
      </c>
      <c r="T122" s="3">
        <v>3</v>
      </c>
      <c r="U122" s="3">
        <v>3</v>
      </c>
    </row>
    <row r="123" spans="1:21" x14ac:dyDescent="0.4">
      <c r="A123" s="4" t="s">
        <v>114</v>
      </c>
      <c r="B123" s="3">
        <v>4</v>
      </c>
      <c r="C123" s="3">
        <v>2</v>
      </c>
      <c r="D123" s="3">
        <v>2</v>
      </c>
      <c r="E123" s="3">
        <v>3</v>
      </c>
      <c r="F123" s="3">
        <v>3</v>
      </c>
      <c r="G123" s="3">
        <v>3</v>
      </c>
      <c r="H123" s="3">
        <v>3</v>
      </c>
      <c r="I123" s="3">
        <v>3</v>
      </c>
      <c r="J123" s="3">
        <v>3</v>
      </c>
      <c r="K123" s="3">
        <v>2</v>
      </c>
      <c r="L123" s="3">
        <v>3</v>
      </c>
      <c r="M123" s="3">
        <v>3</v>
      </c>
      <c r="N123" s="3">
        <v>2</v>
      </c>
      <c r="O123" s="3">
        <v>0</v>
      </c>
      <c r="P123" s="3">
        <v>0</v>
      </c>
      <c r="Q123" s="3">
        <v>1</v>
      </c>
      <c r="R123" s="3">
        <v>3</v>
      </c>
      <c r="S123" s="3">
        <v>3</v>
      </c>
      <c r="T123" s="3">
        <v>3</v>
      </c>
      <c r="U123" s="3">
        <v>3</v>
      </c>
    </row>
    <row r="124" spans="1:21" x14ac:dyDescent="0.4">
      <c r="A124" s="4" t="s">
        <v>115</v>
      </c>
      <c r="B124" s="3">
        <v>2</v>
      </c>
      <c r="C124" s="3">
        <v>2</v>
      </c>
      <c r="D124" s="3">
        <v>2</v>
      </c>
      <c r="E124" s="3">
        <v>3</v>
      </c>
      <c r="F124" s="3">
        <v>3</v>
      </c>
      <c r="G124" s="3">
        <v>2</v>
      </c>
      <c r="H124" s="3">
        <v>3</v>
      </c>
      <c r="I124" s="3">
        <v>3</v>
      </c>
      <c r="J124" s="3">
        <v>3</v>
      </c>
      <c r="K124" s="3">
        <v>2</v>
      </c>
      <c r="L124" s="3">
        <v>3</v>
      </c>
      <c r="M124" s="3">
        <v>2</v>
      </c>
      <c r="N124" s="3">
        <v>2</v>
      </c>
      <c r="O124" s="3">
        <v>0</v>
      </c>
      <c r="P124" s="3">
        <v>0</v>
      </c>
      <c r="Q124" s="3">
        <v>1</v>
      </c>
      <c r="R124" s="3">
        <v>3</v>
      </c>
      <c r="S124" s="3">
        <v>2</v>
      </c>
      <c r="T124" s="3">
        <v>2</v>
      </c>
      <c r="U124" s="3">
        <v>3</v>
      </c>
    </row>
    <row r="125" spans="1:21" x14ac:dyDescent="0.4">
      <c r="A125" s="4" t="s">
        <v>116</v>
      </c>
      <c r="B125" s="3">
        <v>2</v>
      </c>
      <c r="C125" s="3">
        <v>4</v>
      </c>
      <c r="D125" s="3">
        <v>3</v>
      </c>
      <c r="E125" s="3">
        <v>3</v>
      </c>
      <c r="F125" s="3">
        <v>3</v>
      </c>
      <c r="G125" s="3">
        <v>2</v>
      </c>
      <c r="H125" s="3">
        <v>4</v>
      </c>
      <c r="I125" s="3">
        <v>3</v>
      </c>
      <c r="J125" s="3">
        <v>4</v>
      </c>
      <c r="K125" s="3">
        <v>3</v>
      </c>
      <c r="L125" s="3">
        <v>2</v>
      </c>
      <c r="M125" s="3">
        <v>2</v>
      </c>
      <c r="N125" s="3">
        <v>4</v>
      </c>
      <c r="O125" s="3">
        <v>0</v>
      </c>
      <c r="P125" s="3">
        <v>0</v>
      </c>
      <c r="Q125" s="3">
        <v>3</v>
      </c>
      <c r="R125" s="3">
        <v>3</v>
      </c>
      <c r="S125" s="3">
        <v>3</v>
      </c>
      <c r="T125" s="3">
        <v>4</v>
      </c>
      <c r="U125" s="3">
        <v>3</v>
      </c>
    </row>
    <row r="126" spans="1:21" x14ac:dyDescent="0.4">
      <c r="A126" s="4" t="s">
        <v>1173</v>
      </c>
      <c r="B126" s="3">
        <v>4</v>
      </c>
      <c r="C126" s="3">
        <v>4</v>
      </c>
      <c r="D126" s="3">
        <v>2</v>
      </c>
      <c r="E126" s="3">
        <v>3</v>
      </c>
      <c r="F126" s="3">
        <v>4</v>
      </c>
      <c r="G126" s="3">
        <v>3</v>
      </c>
      <c r="H126" s="3">
        <v>4</v>
      </c>
      <c r="I126" s="3">
        <v>4</v>
      </c>
      <c r="J126" s="3">
        <v>4</v>
      </c>
      <c r="K126" s="3">
        <v>3</v>
      </c>
      <c r="L126" s="3">
        <v>3</v>
      </c>
      <c r="M126" s="3">
        <v>3</v>
      </c>
      <c r="N126" s="3">
        <v>4</v>
      </c>
      <c r="O126" s="3">
        <v>0</v>
      </c>
      <c r="P126" s="3">
        <v>0</v>
      </c>
      <c r="Q126" s="3">
        <v>3</v>
      </c>
      <c r="R126" s="3">
        <v>3</v>
      </c>
      <c r="S126" s="3">
        <v>3</v>
      </c>
      <c r="T126" s="3">
        <v>4</v>
      </c>
      <c r="U126" s="3">
        <v>4</v>
      </c>
    </row>
    <row r="127" spans="1:21" x14ac:dyDescent="0.4">
      <c r="A127" s="4" t="s">
        <v>118</v>
      </c>
      <c r="B127" s="3">
        <v>4</v>
      </c>
      <c r="C127" s="3">
        <v>4</v>
      </c>
      <c r="D127" s="3">
        <v>4</v>
      </c>
      <c r="E127" s="3">
        <v>3</v>
      </c>
      <c r="F127" s="3">
        <v>1</v>
      </c>
      <c r="G127" s="3">
        <v>4</v>
      </c>
      <c r="H127" s="3">
        <v>4</v>
      </c>
      <c r="I127" s="3">
        <v>4</v>
      </c>
      <c r="J127" s="3">
        <v>4</v>
      </c>
      <c r="K127" s="3">
        <v>0</v>
      </c>
      <c r="L127" s="3">
        <v>3</v>
      </c>
      <c r="M127" s="3">
        <v>0</v>
      </c>
      <c r="N127" s="3">
        <v>4</v>
      </c>
      <c r="O127" s="3">
        <v>0</v>
      </c>
      <c r="P127" s="3">
        <v>0</v>
      </c>
      <c r="Q127" s="3">
        <v>1</v>
      </c>
      <c r="R127" s="3">
        <v>3</v>
      </c>
      <c r="S127" s="3">
        <v>4</v>
      </c>
      <c r="T127" s="3">
        <v>4</v>
      </c>
      <c r="U127" s="3">
        <v>4</v>
      </c>
    </row>
    <row r="128" spans="1:21" x14ac:dyDescent="0.4">
      <c r="A128" s="8" t="s">
        <v>102</v>
      </c>
      <c r="B128" s="3">
        <v>3</v>
      </c>
      <c r="C128" s="3">
        <v>14</v>
      </c>
      <c r="D128" s="3">
        <v>13</v>
      </c>
      <c r="E128" s="3">
        <v>9</v>
      </c>
      <c r="F128" s="3" t="s">
        <v>1877</v>
      </c>
      <c r="G128" s="3" t="s">
        <v>1879</v>
      </c>
      <c r="H128" s="3">
        <v>13</v>
      </c>
      <c r="I128" s="3">
        <v>20</v>
      </c>
      <c r="J128" s="3" t="s">
        <v>1885</v>
      </c>
      <c r="K128" s="3" t="s">
        <v>1887</v>
      </c>
      <c r="L128" s="3" t="s">
        <v>1807</v>
      </c>
      <c r="M128" s="3" t="s">
        <v>1892</v>
      </c>
      <c r="N128" s="3" t="s">
        <v>1896</v>
      </c>
      <c r="O128" s="3" t="s">
        <v>1898</v>
      </c>
      <c r="P128" s="3">
        <v>20</v>
      </c>
      <c r="Q128" s="3" t="s">
        <v>1902</v>
      </c>
      <c r="R128" s="3">
        <v>20</v>
      </c>
      <c r="S128" s="3" t="s">
        <v>1904</v>
      </c>
      <c r="T128" s="3" t="s">
        <v>1906</v>
      </c>
      <c r="U128" s="3" t="s">
        <v>1908</v>
      </c>
    </row>
    <row r="129" spans="1:21" x14ac:dyDescent="0.4">
      <c r="A129" s="8" t="s">
        <v>103</v>
      </c>
      <c r="B129" s="9">
        <v>2</v>
      </c>
      <c r="C129" s="3">
        <v>4</v>
      </c>
      <c r="D129" s="3">
        <v>1</v>
      </c>
      <c r="E129" s="3">
        <v>2</v>
      </c>
      <c r="F129" s="3">
        <v>1</v>
      </c>
      <c r="G129" s="3">
        <v>2</v>
      </c>
      <c r="H129" s="3" t="s">
        <v>1881</v>
      </c>
      <c r="I129" s="3">
        <v>0</v>
      </c>
      <c r="J129" s="3">
        <v>0</v>
      </c>
      <c r="K129" s="3" t="s">
        <v>1888</v>
      </c>
      <c r="L129" s="3" t="s">
        <v>1890</v>
      </c>
      <c r="M129" s="3">
        <v>1</v>
      </c>
      <c r="N129" s="3">
        <v>2</v>
      </c>
      <c r="O129" s="3" t="s">
        <v>1725</v>
      </c>
      <c r="P129" s="3">
        <v>1</v>
      </c>
      <c r="Q129" s="3">
        <v>1</v>
      </c>
      <c r="R129" s="3">
        <v>0</v>
      </c>
      <c r="S129" s="3">
        <v>1</v>
      </c>
      <c r="T129" s="3">
        <v>2</v>
      </c>
      <c r="U129" s="3" t="s">
        <v>1909</v>
      </c>
    </row>
    <row r="130" spans="1:21" x14ac:dyDescent="0.4">
      <c r="A130" s="8" t="s">
        <v>104</v>
      </c>
      <c r="B130" s="9">
        <v>1</v>
      </c>
      <c r="C130" s="3">
        <v>2</v>
      </c>
      <c r="D130" s="3">
        <v>4</v>
      </c>
      <c r="E130" s="3">
        <v>2</v>
      </c>
      <c r="F130" s="3" t="s">
        <v>1755</v>
      </c>
      <c r="G130" s="3">
        <v>3</v>
      </c>
      <c r="H130" s="3" t="s">
        <v>1731</v>
      </c>
      <c r="I130" s="3">
        <v>0</v>
      </c>
      <c r="J130" s="3">
        <v>0</v>
      </c>
      <c r="K130" s="3">
        <v>1</v>
      </c>
      <c r="L130" s="3" t="s">
        <v>1758</v>
      </c>
      <c r="M130" s="3" t="s">
        <v>1893</v>
      </c>
      <c r="N130" s="3">
        <v>1</v>
      </c>
      <c r="O130" s="3">
        <v>4</v>
      </c>
      <c r="P130" s="3">
        <v>0</v>
      </c>
      <c r="Q130" s="3" t="s">
        <v>1736</v>
      </c>
      <c r="R130" s="3">
        <v>0</v>
      </c>
      <c r="S130" s="3">
        <v>1</v>
      </c>
      <c r="T130" s="3" t="s">
        <v>1736</v>
      </c>
      <c r="U130" s="3" t="s">
        <v>1910</v>
      </c>
    </row>
    <row r="131" spans="1:21" x14ac:dyDescent="0.4">
      <c r="A131" s="8" t="s">
        <v>105</v>
      </c>
      <c r="B131" s="9">
        <v>1</v>
      </c>
      <c r="C131" s="3">
        <v>2</v>
      </c>
      <c r="D131" s="3">
        <v>4</v>
      </c>
      <c r="E131" s="3">
        <v>2</v>
      </c>
      <c r="F131" s="3">
        <v>2</v>
      </c>
      <c r="G131" s="3">
        <v>2</v>
      </c>
      <c r="H131" s="3">
        <v>2</v>
      </c>
      <c r="I131" s="3">
        <v>2</v>
      </c>
      <c r="J131" s="3">
        <v>0</v>
      </c>
      <c r="K131" s="3">
        <v>1</v>
      </c>
      <c r="L131" s="3">
        <v>2</v>
      </c>
      <c r="M131" s="3">
        <v>1</v>
      </c>
      <c r="N131" s="3">
        <v>2</v>
      </c>
      <c r="O131" s="3">
        <v>2</v>
      </c>
      <c r="P131" s="3">
        <v>0</v>
      </c>
      <c r="Q131" s="3">
        <v>1</v>
      </c>
      <c r="R131" s="3">
        <v>2</v>
      </c>
      <c r="S131" s="3">
        <v>2</v>
      </c>
      <c r="T131" s="3">
        <v>1</v>
      </c>
      <c r="U131" s="3">
        <v>2</v>
      </c>
    </row>
    <row r="132" spans="1:21" x14ac:dyDescent="0.4">
      <c r="A132" s="8" t="s">
        <v>106</v>
      </c>
      <c r="B132" s="10">
        <v>3</v>
      </c>
      <c r="C132" s="3" t="s">
        <v>1875</v>
      </c>
      <c r="D132" s="3">
        <v>3</v>
      </c>
      <c r="E132" s="3">
        <v>7</v>
      </c>
      <c r="F132" s="3" t="s">
        <v>1878</v>
      </c>
      <c r="G132" s="3" t="s">
        <v>1736</v>
      </c>
      <c r="H132" s="3" t="s">
        <v>1882</v>
      </c>
      <c r="I132" s="3" t="s">
        <v>1776</v>
      </c>
      <c r="J132" s="3">
        <v>0</v>
      </c>
      <c r="K132" s="3" t="s">
        <v>1843</v>
      </c>
      <c r="L132" s="3" t="s">
        <v>1891</v>
      </c>
      <c r="M132" s="3" t="s">
        <v>1894</v>
      </c>
      <c r="N132" s="3" t="s">
        <v>1878</v>
      </c>
      <c r="O132" s="3" t="s">
        <v>1899</v>
      </c>
      <c r="P132" s="3">
        <v>9</v>
      </c>
      <c r="Q132" s="3">
        <v>1</v>
      </c>
      <c r="R132" s="3">
        <v>4</v>
      </c>
      <c r="S132" s="3">
        <v>7</v>
      </c>
      <c r="T132" s="3" t="s">
        <v>1725</v>
      </c>
      <c r="U132" s="3" t="s">
        <v>1911</v>
      </c>
    </row>
    <row r="133" spans="1:21" x14ac:dyDescent="0.4">
      <c r="A133" s="8" t="s">
        <v>119</v>
      </c>
      <c r="B133" s="3">
        <v>1</v>
      </c>
      <c r="C133" s="3">
        <v>1</v>
      </c>
      <c r="D133" s="3">
        <v>1</v>
      </c>
      <c r="E133" s="3">
        <v>1</v>
      </c>
      <c r="F133" s="3" t="s">
        <v>1795</v>
      </c>
      <c r="G133" s="3" t="s">
        <v>1880</v>
      </c>
      <c r="H133" s="3" t="s">
        <v>1880</v>
      </c>
      <c r="I133" s="3" t="s">
        <v>1883</v>
      </c>
      <c r="J133" s="3" t="s">
        <v>1723</v>
      </c>
      <c r="K133" s="3" t="s">
        <v>1795</v>
      </c>
      <c r="L133" s="3">
        <v>1</v>
      </c>
      <c r="M133" s="3" t="s">
        <v>1795</v>
      </c>
      <c r="N133" s="3">
        <v>1</v>
      </c>
      <c r="O133" s="3">
        <v>1</v>
      </c>
      <c r="P133" s="3">
        <v>0</v>
      </c>
      <c r="Q133" s="3" t="s">
        <v>1903</v>
      </c>
      <c r="R133" s="3">
        <v>0</v>
      </c>
      <c r="S133" s="3">
        <v>1</v>
      </c>
      <c r="T133" s="3" t="s">
        <v>1736</v>
      </c>
      <c r="U133" s="3" t="s">
        <v>1912</v>
      </c>
    </row>
    <row r="134" spans="1:21" x14ac:dyDescent="0.4">
      <c r="A134" s="8" t="s">
        <v>120</v>
      </c>
      <c r="B134" s="3" t="s">
        <v>1874</v>
      </c>
      <c r="C134" s="3" t="s">
        <v>1876</v>
      </c>
      <c r="D134" s="3">
        <v>1</v>
      </c>
      <c r="E134" s="3">
        <v>9</v>
      </c>
      <c r="F134" s="3">
        <v>1</v>
      </c>
      <c r="G134" s="3">
        <v>14</v>
      </c>
      <c r="H134" s="3" t="s">
        <v>1723</v>
      </c>
      <c r="I134" s="3" t="s">
        <v>1884</v>
      </c>
      <c r="J134" s="3" t="s">
        <v>1886</v>
      </c>
      <c r="K134" s="3" t="s">
        <v>1889</v>
      </c>
      <c r="L134" s="3" t="s">
        <v>1732</v>
      </c>
      <c r="M134" s="3" t="s">
        <v>1895</v>
      </c>
      <c r="N134" s="3" t="s">
        <v>1897</v>
      </c>
      <c r="O134" s="3" t="s">
        <v>1900</v>
      </c>
      <c r="P134" s="3" t="s">
        <v>1901</v>
      </c>
      <c r="Q134" s="3" t="s">
        <v>1731</v>
      </c>
      <c r="R134" s="3">
        <v>1</v>
      </c>
      <c r="S134" s="3" t="s">
        <v>1905</v>
      </c>
      <c r="T134" s="3" t="s">
        <v>1907</v>
      </c>
      <c r="U134" s="3" t="s">
        <v>1913</v>
      </c>
    </row>
    <row r="135" spans="1:21" x14ac:dyDescent="0.4">
      <c r="A135" s="3" t="s">
        <v>598</v>
      </c>
      <c r="B135" s="3">
        <v>1</v>
      </c>
      <c r="C135" s="3">
        <v>1</v>
      </c>
      <c r="D135" s="3">
        <v>1</v>
      </c>
      <c r="E135" s="3">
        <v>1</v>
      </c>
      <c r="F135" s="3">
        <v>1</v>
      </c>
      <c r="G135" s="3">
        <v>1</v>
      </c>
      <c r="H135" s="3">
        <v>1</v>
      </c>
      <c r="I135" s="3">
        <v>1</v>
      </c>
      <c r="J135" s="3">
        <v>1</v>
      </c>
      <c r="K135" s="3">
        <v>1</v>
      </c>
      <c r="L135" s="3">
        <v>1</v>
      </c>
      <c r="M135" s="3">
        <v>1</v>
      </c>
      <c r="N135" s="3">
        <v>1</v>
      </c>
      <c r="O135" s="3">
        <v>1</v>
      </c>
      <c r="P135" s="3">
        <v>1</v>
      </c>
      <c r="Q135" s="3">
        <v>1</v>
      </c>
      <c r="R135" s="3">
        <v>1</v>
      </c>
      <c r="S135" s="3">
        <v>1</v>
      </c>
      <c r="T135" s="3">
        <v>1</v>
      </c>
      <c r="U135" s="3">
        <v>1</v>
      </c>
    </row>
  </sheetData>
  <phoneticPr fontId="1"/>
  <dataValidations count="7">
    <dataValidation type="list" allowBlank="1" showInputMessage="1" showErrorMessage="1" sqref="B116:U127 B35:U46 B62:U73 B89:U100 B8:U19">
      <formula1>$V$1:$V$5</formula1>
    </dataValidation>
    <dataValidation type="list" allowBlank="1" showInputMessage="1" showErrorMessage="1" sqref="B6:U6 B114:U114 B30:U30 B33:U33 B57:U57 B60:U60 B84:U84 B87:U87 B111:U111 B3:U3">
      <formula1>$V$1:$V$8</formula1>
    </dataValidation>
    <dataValidation type="list" allowBlank="1" showInputMessage="1" showErrorMessage="1" sqref="B110:U110 B29:U29 B56:U56 B83:U83 B2:U2">
      <formula1>$V$1:$V$4</formula1>
    </dataValidation>
    <dataValidation type="list" allowBlank="1" showInputMessage="1" showErrorMessage="1" sqref="B112:U112 B31:U31 B58:U58 B85:U85 B4:U4">
      <formula1>$V$1:$V$17</formula1>
    </dataValidation>
    <dataValidation type="list" allowBlank="1" showInputMessage="1" showErrorMessage="1" sqref="B113:U113 B32:U32 B59:U59 B86:U86 B5:U5">
      <formula1>$V$1:$V$6</formula1>
    </dataValidation>
    <dataValidation type="list" allowBlank="1" showInputMessage="1" showErrorMessage="1" sqref="B115:U115 B34:U34 B61:U61 B88:U88 B7:U7">
      <formula1>$V$1:$V$7</formula1>
    </dataValidation>
    <dataValidation type="list" allowBlank="1" showInputMessage="1" showErrorMessage="1" sqref="B135:U135 B54:U54 B81:U81 B108:U108 B27:U27">
      <formula1>$V$2:$V$3</formula1>
    </dataValidation>
  </dataValidations>
  <pageMargins left="0.31496062992125984" right="0.11811023622047245"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N103"/>
  <sheetViews>
    <sheetView topLeftCell="F1" workbookViewId="0">
      <selection activeCell="Q23" sqref="Q23"/>
    </sheetView>
  </sheetViews>
  <sheetFormatPr defaultRowHeight="18.75" x14ac:dyDescent="0.4"/>
  <cols>
    <col min="1" max="1" width="18.375" customWidth="1"/>
    <col min="19" max="19" width="9" style="17"/>
  </cols>
  <sheetData>
    <row r="1" spans="1:118" x14ac:dyDescent="0.4">
      <c r="A1" s="14" t="s">
        <v>121</v>
      </c>
      <c r="B1">
        <v>1</v>
      </c>
      <c r="C1">
        <v>2</v>
      </c>
      <c r="D1">
        <v>5</v>
      </c>
      <c r="E1">
        <v>6</v>
      </c>
      <c r="F1">
        <v>7</v>
      </c>
      <c r="G1">
        <v>8</v>
      </c>
      <c r="H1">
        <v>10</v>
      </c>
      <c r="I1">
        <v>11</v>
      </c>
      <c r="J1">
        <v>12</v>
      </c>
      <c r="S1" s="3" t="s">
        <v>1332</v>
      </c>
      <c r="T1" s="3" t="s">
        <v>1333</v>
      </c>
      <c r="U1" s="3" t="s">
        <v>1334</v>
      </c>
      <c r="V1" s="3" t="s">
        <v>1335</v>
      </c>
      <c r="W1" s="3">
        <v>13</v>
      </c>
      <c r="X1" s="3" t="s">
        <v>1336</v>
      </c>
      <c r="Y1" s="3" t="s">
        <v>1337</v>
      </c>
      <c r="Z1" s="3" t="s">
        <v>1338</v>
      </c>
      <c r="AA1" s="3">
        <v>6.13</v>
      </c>
      <c r="AB1" s="3">
        <v>13</v>
      </c>
      <c r="AC1" s="3" t="s">
        <v>1339</v>
      </c>
      <c r="AD1" s="3" t="s">
        <v>1722</v>
      </c>
      <c r="AE1" s="3">
        <v>2</v>
      </c>
      <c r="AF1" s="3">
        <v>0</v>
      </c>
      <c r="AG1" s="3" t="s">
        <v>1728</v>
      </c>
      <c r="AH1" s="3">
        <v>20</v>
      </c>
      <c r="AI1" s="3" t="s">
        <v>1735</v>
      </c>
      <c r="AJ1" s="3">
        <v>13</v>
      </c>
      <c r="AK1" s="3" t="s">
        <v>1740</v>
      </c>
      <c r="AL1" s="3" t="s">
        <v>1743</v>
      </c>
      <c r="AM1" s="3">
        <v>19</v>
      </c>
      <c r="AN1" s="3">
        <v>9</v>
      </c>
      <c r="AO1" s="3">
        <v>13</v>
      </c>
      <c r="AP1" s="3" t="s">
        <v>1752</v>
      </c>
      <c r="AQ1" s="3">
        <v>14</v>
      </c>
      <c r="AR1" s="3" t="s">
        <v>1757</v>
      </c>
      <c r="AS1" s="3">
        <v>13</v>
      </c>
      <c r="AT1" s="3">
        <v>19</v>
      </c>
      <c r="AU1" s="3">
        <v>6</v>
      </c>
      <c r="AV1" s="3" t="s">
        <v>1764</v>
      </c>
      <c r="AW1" s="3" t="s">
        <v>1767</v>
      </c>
      <c r="AX1" s="3">
        <v>13</v>
      </c>
      <c r="AY1" s="3">
        <v>19</v>
      </c>
      <c r="AZ1" s="3" t="s">
        <v>1775</v>
      </c>
      <c r="BA1" s="3" t="s">
        <v>1778</v>
      </c>
      <c r="BB1" s="3">
        <v>0</v>
      </c>
      <c r="BC1" s="3" t="s">
        <v>1782</v>
      </c>
      <c r="BD1" s="3">
        <v>5</v>
      </c>
      <c r="BE1" s="3">
        <v>13</v>
      </c>
      <c r="BF1" s="3" t="s">
        <v>1789</v>
      </c>
      <c r="BG1" s="3" t="s">
        <v>1384</v>
      </c>
      <c r="BH1" s="3">
        <v>20</v>
      </c>
      <c r="BI1" s="3">
        <v>1</v>
      </c>
      <c r="BJ1" s="3">
        <v>20</v>
      </c>
      <c r="BK1" s="3" t="s">
        <v>1802</v>
      </c>
      <c r="BL1" s="3">
        <v>0</v>
      </c>
      <c r="BM1" s="3">
        <v>0</v>
      </c>
      <c r="BN1" s="3">
        <v>13</v>
      </c>
      <c r="BO1" s="3" t="s">
        <v>1807</v>
      </c>
      <c r="BP1" s="3" t="s">
        <v>1810</v>
      </c>
      <c r="BQ1" s="3">
        <v>15</v>
      </c>
      <c r="BR1" s="3" t="s">
        <v>1815</v>
      </c>
      <c r="BS1" s="3" t="s">
        <v>1817</v>
      </c>
      <c r="BT1" s="3">
        <v>20</v>
      </c>
      <c r="BU1" s="3" t="s">
        <v>1822</v>
      </c>
      <c r="BV1" s="3" t="s">
        <v>1826</v>
      </c>
      <c r="BW1" s="3" t="s">
        <v>1828</v>
      </c>
      <c r="BX1" s="3">
        <v>20</v>
      </c>
      <c r="BY1" s="3">
        <v>6</v>
      </c>
      <c r="BZ1" s="3" t="s">
        <v>1834</v>
      </c>
      <c r="CA1" s="3">
        <v>20</v>
      </c>
      <c r="CB1" s="3" t="s">
        <v>1841</v>
      </c>
      <c r="CC1" s="3">
        <v>6</v>
      </c>
      <c r="CD1" s="3" t="s">
        <v>1847</v>
      </c>
      <c r="CE1" s="3" t="s">
        <v>1336</v>
      </c>
      <c r="CF1" s="3" t="s">
        <v>1852</v>
      </c>
      <c r="CG1" s="3" t="s">
        <v>1853</v>
      </c>
      <c r="CH1" s="3">
        <v>0</v>
      </c>
      <c r="CI1" s="3">
        <v>1</v>
      </c>
      <c r="CJ1" s="3">
        <v>6</v>
      </c>
      <c r="CK1" s="3">
        <v>20</v>
      </c>
      <c r="CL1" s="3">
        <v>19</v>
      </c>
      <c r="CM1" s="3">
        <v>9</v>
      </c>
      <c r="CN1" s="3">
        <v>0</v>
      </c>
      <c r="CO1" s="3">
        <v>0</v>
      </c>
      <c r="CP1" s="3">
        <v>13</v>
      </c>
      <c r="CQ1" s="3" t="s">
        <v>1868</v>
      </c>
      <c r="CR1" s="3">
        <v>13</v>
      </c>
      <c r="CS1" s="3">
        <v>20</v>
      </c>
      <c r="CT1" s="3" t="s">
        <v>1382</v>
      </c>
      <c r="CU1" s="3">
        <v>3</v>
      </c>
      <c r="CV1" s="3">
        <v>14</v>
      </c>
      <c r="CW1" s="3">
        <v>13</v>
      </c>
      <c r="CX1" s="3">
        <v>9</v>
      </c>
      <c r="CY1" s="3" t="s">
        <v>1877</v>
      </c>
      <c r="CZ1" s="3" t="s">
        <v>1879</v>
      </c>
      <c r="DA1" s="3">
        <v>13</v>
      </c>
      <c r="DB1" s="3">
        <v>20</v>
      </c>
      <c r="DC1" s="3" t="s">
        <v>1885</v>
      </c>
      <c r="DD1" s="3" t="s">
        <v>1887</v>
      </c>
      <c r="DE1" s="3" t="s">
        <v>1807</v>
      </c>
      <c r="DF1" s="3" t="s">
        <v>1892</v>
      </c>
      <c r="DG1" s="3" t="s">
        <v>1896</v>
      </c>
      <c r="DH1" s="3" t="s">
        <v>1898</v>
      </c>
      <c r="DI1" s="3">
        <v>20</v>
      </c>
      <c r="DJ1" s="3" t="s">
        <v>1902</v>
      </c>
      <c r="DK1" s="3">
        <v>20</v>
      </c>
      <c r="DL1" s="3" t="s">
        <v>1904</v>
      </c>
      <c r="DM1" s="3" t="s">
        <v>1906</v>
      </c>
      <c r="DN1" s="3" t="s">
        <v>1908</v>
      </c>
    </row>
    <row r="2" spans="1:118" x14ac:dyDescent="0.4">
      <c r="A2" s="14" t="s">
        <v>122</v>
      </c>
      <c r="B2">
        <v>3</v>
      </c>
      <c r="C2">
        <v>6</v>
      </c>
      <c r="D2">
        <v>10</v>
      </c>
      <c r="P2">
        <v>0</v>
      </c>
      <c r="Q2">
        <f>COUNTIF(B1:J100,"0")</f>
        <v>7</v>
      </c>
      <c r="S2" s="18" t="str">
        <f>T1</f>
        <v>3,6,10</v>
      </c>
    </row>
    <row r="3" spans="1:118" x14ac:dyDescent="0.4">
      <c r="A3" s="14" t="s">
        <v>123</v>
      </c>
      <c r="B3">
        <v>2</v>
      </c>
      <c r="C3">
        <v>6</v>
      </c>
      <c r="D3">
        <v>7</v>
      </c>
      <c r="E3">
        <v>8</v>
      </c>
      <c r="F3">
        <v>12</v>
      </c>
      <c r="G3">
        <v>13</v>
      </c>
      <c r="H3">
        <v>16</v>
      </c>
      <c r="P3">
        <v>1</v>
      </c>
      <c r="Q3">
        <f>COUNTIF(B1:J100,"1")</f>
        <v>14</v>
      </c>
      <c r="S3" s="18" t="str">
        <f>U1</f>
        <v>2,6,7,8,12,13,16</v>
      </c>
    </row>
    <row r="4" spans="1:118" x14ac:dyDescent="0.4">
      <c r="A4" s="14" t="s">
        <v>124</v>
      </c>
      <c r="B4">
        <v>1</v>
      </c>
      <c r="C4">
        <v>2</v>
      </c>
      <c r="D4">
        <v>6</v>
      </c>
      <c r="E4">
        <v>7</v>
      </c>
      <c r="F4">
        <v>8</v>
      </c>
      <c r="G4">
        <v>11</v>
      </c>
      <c r="H4">
        <v>12</v>
      </c>
      <c r="P4">
        <v>2</v>
      </c>
      <c r="Q4">
        <f>COUNTIF(B1:J100,"2")</f>
        <v>17</v>
      </c>
      <c r="S4" s="18" t="str">
        <f>V1</f>
        <v>1,2,6,7,8,11,12</v>
      </c>
      <c r="U4" s="3" t="s">
        <v>2235</v>
      </c>
    </row>
    <row r="5" spans="1:118" x14ac:dyDescent="0.4">
      <c r="A5" s="14" t="s">
        <v>125</v>
      </c>
      <c r="B5">
        <v>13</v>
      </c>
      <c r="P5">
        <v>3</v>
      </c>
      <c r="Q5">
        <f>COUNTIF(B1:J100,"3")</f>
        <v>13</v>
      </c>
      <c r="S5" s="18">
        <f>W1</f>
        <v>13</v>
      </c>
      <c r="U5" s="15" t="s">
        <v>2236</v>
      </c>
    </row>
    <row r="6" spans="1:118" x14ac:dyDescent="0.4">
      <c r="A6" s="14" t="s">
        <v>126</v>
      </c>
      <c r="B6">
        <v>1</v>
      </c>
      <c r="C6">
        <v>13</v>
      </c>
      <c r="P6">
        <v>4</v>
      </c>
      <c r="Q6">
        <f>COUNTIF(B1:J100,"4")</f>
        <v>1</v>
      </c>
      <c r="S6" s="18" t="str">
        <f>X1</f>
        <v>1,13</v>
      </c>
      <c r="U6" s="15" t="s">
        <v>2237</v>
      </c>
    </row>
    <row r="7" spans="1:118" x14ac:dyDescent="0.4">
      <c r="A7" s="14" t="s">
        <v>127</v>
      </c>
      <c r="B7">
        <v>2</v>
      </c>
      <c r="C7">
        <v>14</v>
      </c>
      <c r="D7">
        <v>15</v>
      </c>
      <c r="E7">
        <v>19</v>
      </c>
      <c r="P7">
        <v>5</v>
      </c>
      <c r="Q7">
        <f>COUNTIF(B1:J100,"5")</f>
        <v>10</v>
      </c>
      <c r="S7" s="18" t="str">
        <f>Y1</f>
        <v>2,14,15,19</v>
      </c>
      <c r="U7" s="15" t="s">
        <v>2238</v>
      </c>
    </row>
    <row r="8" spans="1:118" x14ac:dyDescent="0.4">
      <c r="A8" s="14" t="s">
        <v>128</v>
      </c>
      <c r="B8">
        <v>6</v>
      </c>
      <c r="C8">
        <v>13</v>
      </c>
      <c r="P8">
        <v>6</v>
      </c>
      <c r="Q8">
        <f>COUNTIF(B1:J100,"6")</f>
        <v>20</v>
      </c>
      <c r="S8" s="18" t="str">
        <f>Z1</f>
        <v>6,13</v>
      </c>
      <c r="U8" s="15">
        <v>13</v>
      </c>
    </row>
    <row r="9" spans="1:118" x14ac:dyDescent="0.4">
      <c r="A9" s="14" t="s">
        <v>129</v>
      </c>
      <c r="B9">
        <v>6.13</v>
      </c>
      <c r="P9">
        <v>7</v>
      </c>
      <c r="Q9">
        <f>COUNTIF(B1:J100,"7")</f>
        <v>11</v>
      </c>
      <c r="S9" s="18">
        <f>AA1</f>
        <v>6.13</v>
      </c>
      <c r="U9" s="15" t="s">
        <v>2105</v>
      </c>
    </row>
    <row r="10" spans="1:118" x14ac:dyDescent="0.4">
      <c r="A10" s="14" t="s">
        <v>130</v>
      </c>
      <c r="B10">
        <v>13</v>
      </c>
      <c r="P10">
        <v>8</v>
      </c>
      <c r="Q10">
        <f>COUNTIF(B1:J100,"8")</f>
        <v>7</v>
      </c>
      <c r="S10" s="18">
        <f>AB1</f>
        <v>13</v>
      </c>
      <c r="U10" s="15" t="s">
        <v>2239</v>
      </c>
    </row>
    <row r="11" spans="1:118" x14ac:dyDescent="0.4">
      <c r="A11" s="14" t="s">
        <v>131</v>
      </c>
      <c r="B11">
        <v>2</v>
      </c>
      <c r="C11">
        <v>7</v>
      </c>
      <c r="D11">
        <v>8</v>
      </c>
      <c r="E11">
        <v>11</v>
      </c>
      <c r="F11">
        <v>15</v>
      </c>
      <c r="G11">
        <v>16</v>
      </c>
      <c r="H11">
        <v>17</v>
      </c>
      <c r="I11">
        <v>19</v>
      </c>
      <c r="P11">
        <v>9</v>
      </c>
      <c r="Q11">
        <f>COUNTIF(B1:J100,"9")</f>
        <v>16</v>
      </c>
      <c r="S11" s="18" t="str">
        <f>AC1</f>
        <v>2,7,8,11,15,16,17,19</v>
      </c>
      <c r="U11" s="15" t="s">
        <v>2240</v>
      </c>
    </row>
    <row r="12" spans="1:118" x14ac:dyDescent="0.4">
      <c r="A12" s="14" t="s">
        <v>132</v>
      </c>
      <c r="B12">
        <v>2</v>
      </c>
      <c r="C12">
        <v>3</v>
      </c>
      <c r="D12">
        <v>9</v>
      </c>
      <c r="P12">
        <v>10</v>
      </c>
      <c r="Q12">
        <f>COUNTIF(B1:J100,"10")</f>
        <v>6</v>
      </c>
      <c r="S12" s="18" t="str">
        <f>AD1</f>
        <v>2,3,9</v>
      </c>
      <c r="U12" s="15">
        <v>6.13</v>
      </c>
    </row>
    <row r="13" spans="1:118" x14ac:dyDescent="0.4">
      <c r="A13" s="14" t="s">
        <v>133</v>
      </c>
      <c r="B13">
        <v>2</v>
      </c>
      <c r="P13">
        <v>11</v>
      </c>
      <c r="Q13">
        <f>COUNTIF(B1:J100,"11")</f>
        <v>11</v>
      </c>
      <c r="S13" s="18">
        <f>AE1</f>
        <v>2</v>
      </c>
      <c r="U13" s="15">
        <v>13</v>
      </c>
    </row>
    <row r="14" spans="1:118" x14ac:dyDescent="0.4">
      <c r="A14" s="14" t="s">
        <v>134</v>
      </c>
      <c r="B14">
        <v>0</v>
      </c>
      <c r="P14">
        <v>12</v>
      </c>
      <c r="Q14">
        <f>COUNTIF(B1:J100,"12")</f>
        <v>5</v>
      </c>
      <c r="S14" s="18">
        <f>AF1</f>
        <v>0</v>
      </c>
      <c r="U14" s="15" t="s">
        <v>2241</v>
      </c>
    </row>
    <row r="15" spans="1:118" x14ac:dyDescent="0.4">
      <c r="A15" s="14" t="s">
        <v>135</v>
      </c>
      <c r="B15">
        <v>6</v>
      </c>
      <c r="C15">
        <v>13</v>
      </c>
      <c r="D15">
        <v>15</v>
      </c>
      <c r="E15">
        <v>19</v>
      </c>
      <c r="P15">
        <v>13</v>
      </c>
      <c r="Q15">
        <f>COUNTIF(B1:J100,"13")</f>
        <v>37</v>
      </c>
      <c r="S15" s="18" t="str">
        <f>AG1</f>
        <v>6,13,15,19</v>
      </c>
      <c r="U15" s="15" t="s">
        <v>2242</v>
      </c>
    </row>
    <row r="16" spans="1:118" x14ac:dyDescent="0.4">
      <c r="A16" s="14" t="s">
        <v>136</v>
      </c>
      <c r="B16">
        <v>20</v>
      </c>
      <c r="P16">
        <v>14</v>
      </c>
      <c r="Q16">
        <f>COUNTIF(B1:J100,"14")</f>
        <v>8</v>
      </c>
      <c r="S16" s="18">
        <f>AH1</f>
        <v>20</v>
      </c>
      <c r="U16" s="15">
        <v>2</v>
      </c>
    </row>
    <row r="17" spans="1:23" x14ac:dyDescent="0.4">
      <c r="A17" s="14" t="s">
        <v>137</v>
      </c>
      <c r="B17">
        <v>2</v>
      </c>
      <c r="C17">
        <v>3</v>
      </c>
      <c r="D17">
        <v>6</v>
      </c>
      <c r="E17">
        <v>7</v>
      </c>
      <c r="F17">
        <v>8</v>
      </c>
      <c r="G17">
        <v>11</v>
      </c>
      <c r="H17">
        <v>13</v>
      </c>
      <c r="I17">
        <v>17</v>
      </c>
      <c r="P17">
        <v>15</v>
      </c>
      <c r="Q17">
        <f>COUNTIF(B1:J100,"15")</f>
        <v>15</v>
      </c>
      <c r="S17" s="18" t="str">
        <f>AI1</f>
        <v>2,3,6,7,8,11,13,17</v>
      </c>
      <c r="U17" s="15">
        <v>0</v>
      </c>
    </row>
    <row r="18" spans="1:23" x14ac:dyDescent="0.4">
      <c r="A18" s="14" t="s">
        <v>138</v>
      </c>
      <c r="B18">
        <v>13</v>
      </c>
      <c r="P18">
        <v>16</v>
      </c>
      <c r="Q18">
        <f>COUNTIF(B1:J100,"16")</f>
        <v>3</v>
      </c>
      <c r="S18" s="18">
        <f>AJ1</f>
        <v>13</v>
      </c>
      <c r="U18" s="15" t="s">
        <v>2243</v>
      </c>
    </row>
    <row r="19" spans="1:23" x14ac:dyDescent="0.4">
      <c r="A19" s="14" t="s">
        <v>139</v>
      </c>
      <c r="B19">
        <v>1</v>
      </c>
      <c r="C19">
        <v>2</v>
      </c>
      <c r="D19">
        <v>11</v>
      </c>
      <c r="P19">
        <v>17</v>
      </c>
      <c r="Q19">
        <f>COUNTIF(B1:J100,"17")</f>
        <v>2</v>
      </c>
      <c r="S19" s="18" t="str">
        <f>AK1</f>
        <v>1,2,11</v>
      </c>
      <c r="U19" s="15">
        <v>20</v>
      </c>
    </row>
    <row r="20" spans="1:23" x14ac:dyDescent="0.4">
      <c r="A20" s="14" t="s">
        <v>140</v>
      </c>
      <c r="B20">
        <v>5</v>
      </c>
      <c r="C20">
        <v>14</v>
      </c>
      <c r="P20">
        <v>18</v>
      </c>
      <c r="Q20">
        <f>COUNTIF(B1:J100,"18")</f>
        <v>0</v>
      </c>
      <c r="S20" s="18" t="str">
        <f>AL1</f>
        <v>5,14</v>
      </c>
      <c r="U20" s="15" t="s">
        <v>2244</v>
      </c>
    </row>
    <row r="21" spans="1:23" x14ac:dyDescent="0.4">
      <c r="A21" s="14" t="s">
        <v>1100</v>
      </c>
      <c r="B21">
        <v>19</v>
      </c>
      <c r="P21">
        <v>19</v>
      </c>
      <c r="Q21">
        <f>COUNTIF(B1:J100,"19")</f>
        <v>9</v>
      </c>
      <c r="S21" s="18">
        <f>AM1</f>
        <v>19</v>
      </c>
      <c r="T21" s="17"/>
      <c r="U21" s="17">
        <v>13</v>
      </c>
      <c r="V21" s="17"/>
      <c r="W21" s="17"/>
    </row>
    <row r="22" spans="1:23" x14ac:dyDescent="0.4">
      <c r="A22" s="14" t="s">
        <v>142</v>
      </c>
      <c r="B22">
        <v>9</v>
      </c>
      <c r="P22">
        <v>20</v>
      </c>
      <c r="Q22">
        <f>COUNTIF(B1:J100,"20")</f>
        <v>11</v>
      </c>
      <c r="S22" s="18">
        <f>AN1</f>
        <v>9</v>
      </c>
      <c r="U22" t="s">
        <v>2245</v>
      </c>
    </row>
    <row r="23" spans="1:23" x14ac:dyDescent="0.4">
      <c r="A23" s="14" t="s">
        <v>143</v>
      </c>
      <c r="B23">
        <v>13</v>
      </c>
      <c r="S23" s="18">
        <f>AO1</f>
        <v>13</v>
      </c>
      <c r="U23" t="s">
        <v>2246</v>
      </c>
    </row>
    <row r="24" spans="1:23" x14ac:dyDescent="0.4">
      <c r="A24" s="14" t="s">
        <v>144</v>
      </c>
      <c r="B24">
        <v>1</v>
      </c>
      <c r="C24">
        <v>3</v>
      </c>
      <c r="D24">
        <v>6</v>
      </c>
      <c r="E24">
        <v>13</v>
      </c>
      <c r="F24">
        <v>14</v>
      </c>
      <c r="S24" s="18" t="str">
        <f>AP1</f>
        <v>1,3,6,13,14</v>
      </c>
      <c r="U24">
        <v>19</v>
      </c>
    </row>
    <row r="25" spans="1:23" x14ac:dyDescent="0.4">
      <c r="A25" s="14" t="s">
        <v>145</v>
      </c>
      <c r="B25">
        <v>14</v>
      </c>
      <c r="S25" s="18">
        <f>AQ1</f>
        <v>14</v>
      </c>
      <c r="U25">
        <v>9</v>
      </c>
    </row>
    <row r="26" spans="1:23" x14ac:dyDescent="0.4">
      <c r="A26" s="14" t="s">
        <v>146</v>
      </c>
      <c r="B26">
        <v>9</v>
      </c>
      <c r="C26">
        <v>10</v>
      </c>
      <c r="S26" s="18" t="str">
        <f>AR1</f>
        <v>9,10</v>
      </c>
      <c r="U26">
        <v>13</v>
      </c>
    </row>
    <row r="27" spans="1:23" x14ac:dyDescent="0.4">
      <c r="A27" s="14" t="s">
        <v>147</v>
      </c>
      <c r="B27">
        <v>13</v>
      </c>
      <c r="S27" s="18">
        <f>AS1</f>
        <v>13</v>
      </c>
      <c r="U27" t="s">
        <v>2247</v>
      </c>
    </row>
    <row r="28" spans="1:23" x14ac:dyDescent="0.4">
      <c r="A28" s="14" t="s">
        <v>148</v>
      </c>
      <c r="B28">
        <v>19</v>
      </c>
      <c r="S28" s="18">
        <f>AT1</f>
        <v>19</v>
      </c>
      <c r="U28">
        <v>14</v>
      </c>
    </row>
    <row r="29" spans="1:23" x14ac:dyDescent="0.4">
      <c r="A29" s="14" t="s">
        <v>149</v>
      </c>
      <c r="B29">
        <v>6</v>
      </c>
      <c r="S29" s="18">
        <f>AU1</f>
        <v>6</v>
      </c>
      <c r="U29" t="s">
        <v>2248</v>
      </c>
    </row>
    <row r="30" spans="1:23" x14ac:dyDescent="0.4">
      <c r="A30" s="14" t="s">
        <v>150</v>
      </c>
      <c r="B30">
        <v>3</v>
      </c>
      <c r="C30">
        <v>11</v>
      </c>
      <c r="D30">
        <v>12</v>
      </c>
      <c r="S30" s="18" t="str">
        <f>AV1</f>
        <v>3,11,12</v>
      </c>
      <c r="U30">
        <v>13</v>
      </c>
    </row>
    <row r="31" spans="1:23" x14ac:dyDescent="0.4">
      <c r="A31" s="14" t="s">
        <v>151</v>
      </c>
      <c r="B31">
        <v>1</v>
      </c>
      <c r="C31">
        <v>5</v>
      </c>
      <c r="D31">
        <v>15</v>
      </c>
      <c r="S31" s="18" t="str">
        <f>AW1</f>
        <v>1,5,15</v>
      </c>
      <c r="U31">
        <v>19</v>
      </c>
    </row>
    <row r="32" spans="1:23" x14ac:dyDescent="0.4">
      <c r="A32" s="14" t="s">
        <v>152</v>
      </c>
      <c r="B32">
        <v>13</v>
      </c>
      <c r="S32" s="18">
        <f>AX1</f>
        <v>13</v>
      </c>
      <c r="U32">
        <v>6</v>
      </c>
    </row>
    <row r="33" spans="1:21" x14ac:dyDescent="0.4">
      <c r="A33" s="14" t="s">
        <v>153</v>
      </c>
      <c r="B33">
        <v>19</v>
      </c>
      <c r="S33" s="18">
        <f>AY1</f>
        <v>19</v>
      </c>
      <c r="U33" t="s">
        <v>2249</v>
      </c>
    </row>
    <row r="34" spans="1:21" x14ac:dyDescent="0.4">
      <c r="A34" s="14" t="s">
        <v>154</v>
      </c>
      <c r="B34">
        <v>2</v>
      </c>
      <c r="C34">
        <v>11</v>
      </c>
      <c r="D34">
        <v>13</v>
      </c>
      <c r="E34">
        <v>15</v>
      </c>
      <c r="S34" s="18" t="str">
        <f>AZ1</f>
        <v>2,11,13,15</v>
      </c>
      <c r="U34" t="s">
        <v>2250</v>
      </c>
    </row>
    <row r="35" spans="1:21" x14ac:dyDescent="0.4">
      <c r="A35" s="14" t="s">
        <v>155</v>
      </c>
      <c r="B35">
        <v>9</v>
      </c>
      <c r="C35">
        <v>15</v>
      </c>
      <c r="S35" s="18" t="str">
        <f>BA1</f>
        <v>9,15</v>
      </c>
      <c r="U35">
        <v>13</v>
      </c>
    </row>
    <row r="36" spans="1:21" x14ac:dyDescent="0.4">
      <c r="A36" s="14" t="s">
        <v>156</v>
      </c>
      <c r="B36">
        <v>0</v>
      </c>
      <c r="S36" s="18">
        <f>BB1</f>
        <v>0</v>
      </c>
      <c r="U36">
        <v>19</v>
      </c>
    </row>
    <row r="37" spans="1:21" x14ac:dyDescent="0.4">
      <c r="A37" s="14" t="s">
        <v>157</v>
      </c>
      <c r="B37">
        <v>9</v>
      </c>
      <c r="C37">
        <v>15</v>
      </c>
      <c r="D37">
        <v>16</v>
      </c>
      <c r="S37" s="18" t="str">
        <f>BC1</f>
        <v>9,15,16</v>
      </c>
      <c r="U37" t="s">
        <v>2251</v>
      </c>
    </row>
    <row r="38" spans="1:21" x14ac:dyDescent="0.4">
      <c r="A38" s="14" t="s">
        <v>158</v>
      </c>
      <c r="B38">
        <v>5</v>
      </c>
      <c r="S38" s="18">
        <f>BD1</f>
        <v>5</v>
      </c>
      <c r="U38" t="s">
        <v>2252</v>
      </c>
    </row>
    <row r="39" spans="1:21" x14ac:dyDescent="0.4">
      <c r="A39" s="14" t="s">
        <v>159</v>
      </c>
      <c r="B39">
        <v>13</v>
      </c>
      <c r="S39" s="18">
        <f>BE1</f>
        <v>13</v>
      </c>
      <c r="U39">
        <v>0</v>
      </c>
    </row>
    <row r="40" spans="1:21" x14ac:dyDescent="0.4">
      <c r="A40" s="14" t="s">
        <v>160</v>
      </c>
      <c r="B40">
        <v>7</v>
      </c>
      <c r="C40">
        <v>8</v>
      </c>
      <c r="D40">
        <v>11</v>
      </c>
      <c r="S40" s="18" t="str">
        <f>BF1</f>
        <v>7,8,11</v>
      </c>
      <c r="U40" t="s">
        <v>2253</v>
      </c>
    </row>
    <row r="41" spans="1:21" x14ac:dyDescent="0.4">
      <c r="A41" s="14" t="s">
        <v>625</v>
      </c>
      <c r="B41">
        <v>5</v>
      </c>
      <c r="C41">
        <v>13</v>
      </c>
      <c r="S41" s="18" t="str">
        <f>BG1</f>
        <v>5,13</v>
      </c>
      <c r="U41">
        <v>5</v>
      </c>
    </row>
    <row r="42" spans="1:21" x14ac:dyDescent="0.4">
      <c r="A42" s="14" t="s">
        <v>161</v>
      </c>
      <c r="B42">
        <v>20</v>
      </c>
      <c r="S42" s="18">
        <f>BH1</f>
        <v>20</v>
      </c>
      <c r="U42">
        <v>13</v>
      </c>
    </row>
    <row r="43" spans="1:21" x14ac:dyDescent="0.4">
      <c r="A43" s="14" t="s">
        <v>162</v>
      </c>
      <c r="B43">
        <v>1</v>
      </c>
      <c r="S43" s="18">
        <f>BI1</f>
        <v>1</v>
      </c>
      <c r="U43" t="s">
        <v>2254</v>
      </c>
    </row>
    <row r="44" spans="1:21" x14ac:dyDescent="0.4">
      <c r="A44" s="14" t="s">
        <v>163</v>
      </c>
      <c r="B44">
        <v>20</v>
      </c>
      <c r="S44" s="18">
        <f>BJ1</f>
        <v>20</v>
      </c>
      <c r="U44" t="s">
        <v>2109</v>
      </c>
    </row>
    <row r="45" spans="1:21" x14ac:dyDescent="0.4">
      <c r="A45" s="14" t="s">
        <v>164</v>
      </c>
      <c r="B45">
        <v>7</v>
      </c>
      <c r="C45">
        <v>13</v>
      </c>
      <c r="S45" s="18" t="str">
        <f>BK1</f>
        <v>7,13</v>
      </c>
      <c r="U45">
        <v>20</v>
      </c>
    </row>
    <row r="46" spans="1:21" x14ac:dyDescent="0.4">
      <c r="A46" s="14" t="s">
        <v>165</v>
      </c>
      <c r="B46">
        <v>0</v>
      </c>
      <c r="S46" s="18">
        <f>BL1</f>
        <v>0</v>
      </c>
      <c r="U46">
        <v>1</v>
      </c>
    </row>
    <row r="47" spans="1:21" x14ac:dyDescent="0.4">
      <c r="A47" s="14" t="s">
        <v>166</v>
      </c>
      <c r="B47">
        <v>0</v>
      </c>
      <c r="S47" s="18">
        <f>BM1</f>
        <v>0</v>
      </c>
      <c r="U47">
        <v>20</v>
      </c>
    </row>
    <row r="48" spans="1:21" x14ac:dyDescent="0.4">
      <c r="A48" s="14" t="s">
        <v>167</v>
      </c>
      <c r="B48">
        <v>13</v>
      </c>
      <c r="S48" s="18">
        <f>BN1</f>
        <v>13</v>
      </c>
      <c r="U48" t="s">
        <v>2255</v>
      </c>
    </row>
    <row r="49" spans="1:21" x14ac:dyDescent="0.4">
      <c r="A49" s="14" t="s">
        <v>168</v>
      </c>
      <c r="B49">
        <v>9</v>
      </c>
      <c r="C49">
        <v>13</v>
      </c>
      <c r="S49" s="18" t="str">
        <f>BO1</f>
        <v>9,13</v>
      </c>
      <c r="U49">
        <v>0</v>
      </c>
    </row>
    <row r="50" spans="1:21" x14ac:dyDescent="0.4">
      <c r="A50" s="14" t="s">
        <v>169</v>
      </c>
      <c r="B50">
        <v>2</v>
      </c>
      <c r="C50">
        <v>5</v>
      </c>
      <c r="S50" s="18" t="str">
        <f>BP1</f>
        <v>2,5</v>
      </c>
      <c r="U50">
        <v>0</v>
      </c>
    </row>
    <row r="51" spans="1:21" x14ac:dyDescent="0.4">
      <c r="A51" s="14" t="s">
        <v>170</v>
      </c>
      <c r="B51">
        <v>15</v>
      </c>
      <c r="S51" s="18">
        <f>BQ1</f>
        <v>15</v>
      </c>
      <c r="U51">
        <v>13</v>
      </c>
    </row>
    <row r="52" spans="1:21" x14ac:dyDescent="0.4">
      <c r="A52" s="14" t="s">
        <v>171</v>
      </c>
      <c r="B52">
        <v>3</v>
      </c>
      <c r="C52">
        <v>5</v>
      </c>
      <c r="D52">
        <v>7</v>
      </c>
      <c r="S52" s="18" t="str">
        <f>BR1</f>
        <v>3,5,7</v>
      </c>
      <c r="U52" t="s">
        <v>2256</v>
      </c>
    </row>
    <row r="53" spans="1:21" x14ac:dyDescent="0.4">
      <c r="A53" s="14" t="s">
        <v>172</v>
      </c>
      <c r="B53">
        <v>2</v>
      </c>
      <c r="C53">
        <v>10</v>
      </c>
      <c r="S53" s="18" t="str">
        <f>BS1</f>
        <v>2,10</v>
      </c>
      <c r="U53" t="s">
        <v>2146</v>
      </c>
    </row>
    <row r="54" spans="1:21" x14ac:dyDescent="0.4">
      <c r="A54" s="14" t="s">
        <v>173</v>
      </c>
      <c r="B54">
        <v>20</v>
      </c>
      <c r="S54" s="18">
        <f>BT1</f>
        <v>20</v>
      </c>
      <c r="U54">
        <v>15</v>
      </c>
    </row>
    <row r="55" spans="1:21" x14ac:dyDescent="0.4">
      <c r="A55" s="14" t="s">
        <v>174</v>
      </c>
      <c r="B55">
        <v>6</v>
      </c>
      <c r="C55">
        <v>9</v>
      </c>
      <c r="D55">
        <v>13</v>
      </c>
      <c r="E55">
        <v>15</v>
      </c>
      <c r="S55" s="18" t="str">
        <f>BU1</f>
        <v>6,9,13,15</v>
      </c>
      <c r="U55" t="s">
        <v>2181</v>
      </c>
    </row>
    <row r="56" spans="1:21" x14ac:dyDescent="0.4">
      <c r="A56" s="14" t="s">
        <v>175</v>
      </c>
      <c r="B56">
        <v>5</v>
      </c>
      <c r="C56">
        <v>9</v>
      </c>
      <c r="D56">
        <v>13</v>
      </c>
      <c r="E56">
        <v>14</v>
      </c>
      <c r="S56" s="18" t="str">
        <f>BV1</f>
        <v>5,9,13,14</v>
      </c>
      <c r="U56" t="s">
        <v>2233</v>
      </c>
    </row>
    <row r="57" spans="1:21" x14ac:dyDescent="0.4">
      <c r="A57" s="14" t="s">
        <v>176</v>
      </c>
      <c r="B57">
        <v>1</v>
      </c>
      <c r="C57">
        <v>6</v>
      </c>
      <c r="D57">
        <v>9</v>
      </c>
      <c r="E57">
        <v>11</v>
      </c>
      <c r="F57">
        <v>13</v>
      </c>
      <c r="S57" s="18" t="str">
        <f>BW1</f>
        <v>1,6,9,11,13</v>
      </c>
      <c r="U57">
        <v>20</v>
      </c>
    </row>
    <row r="58" spans="1:21" x14ac:dyDescent="0.4">
      <c r="A58" s="14" t="s">
        <v>177</v>
      </c>
      <c r="B58">
        <v>20</v>
      </c>
      <c r="S58" s="18">
        <f>BX1</f>
        <v>20</v>
      </c>
      <c r="U58" t="s">
        <v>2257</v>
      </c>
    </row>
    <row r="59" spans="1:21" x14ac:dyDescent="0.4">
      <c r="A59" s="14" t="s">
        <v>178</v>
      </c>
      <c r="B59">
        <v>6</v>
      </c>
      <c r="S59" s="18">
        <f>BY1</f>
        <v>6</v>
      </c>
      <c r="U59" t="s">
        <v>2258</v>
      </c>
    </row>
    <row r="60" spans="1:21" x14ac:dyDescent="0.4">
      <c r="A60" s="14" t="s">
        <v>179</v>
      </c>
      <c r="B60">
        <v>6</v>
      </c>
      <c r="C60">
        <v>7</v>
      </c>
      <c r="D60">
        <v>13</v>
      </c>
      <c r="S60" s="18" t="str">
        <f>BZ1</f>
        <v>6,7,13</v>
      </c>
      <c r="U60" t="s">
        <v>2259</v>
      </c>
    </row>
    <row r="61" spans="1:21" x14ac:dyDescent="0.4">
      <c r="A61" s="14" t="s">
        <v>1700</v>
      </c>
      <c r="B61">
        <v>20</v>
      </c>
      <c r="S61" s="18">
        <f>CA1</f>
        <v>20</v>
      </c>
      <c r="U61">
        <v>20</v>
      </c>
    </row>
    <row r="62" spans="1:21" x14ac:dyDescent="0.4">
      <c r="A62" s="14" t="s">
        <v>181</v>
      </c>
      <c r="B62">
        <v>10</v>
      </c>
      <c r="C62">
        <v>13</v>
      </c>
      <c r="D62">
        <v>19</v>
      </c>
      <c r="S62" s="18" t="str">
        <f>CB1</f>
        <v>10,13,19</v>
      </c>
      <c r="U62">
        <v>6</v>
      </c>
    </row>
    <row r="63" spans="1:21" x14ac:dyDescent="0.4">
      <c r="A63" s="14" t="s">
        <v>182</v>
      </c>
      <c r="B63">
        <v>6</v>
      </c>
      <c r="S63" s="18">
        <f>CC1</f>
        <v>6</v>
      </c>
      <c r="U63" t="s">
        <v>2260</v>
      </c>
    </row>
    <row r="64" spans="1:21" x14ac:dyDescent="0.4">
      <c r="A64" s="14" t="s">
        <v>183</v>
      </c>
      <c r="B64">
        <v>3</v>
      </c>
      <c r="C64">
        <v>15</v>
      </c>
      <c r="S64" s="18" t="str">
        <f>CD1</f>
        <v>3,15</v>
      </c>
      <c r="U64">
        <v>20</v>
      </c>
    </row>
    <row r="65" spans="1:21" x14ac:dyDescent="0.4">
      <c r="A65" s="14" t="s">
        <v>184</v>
      </c>
      <c r="B65">
        <v>1</v>
      </c>
      <c r="C65">
        <v>13</v>
      </c>
      <c r="S65" s="18" t="str">
        <f>CE1</f>
        <v>1,13</v>
      </c>
      <c r="U65" t="s">
        <v>2261</v>
      </c>
    </row>
    <row r="66" spans="1:21" x14ac:dyDescent="0.4">
      <c r="A66" s="14" t="s">
        <v>185</v>
      </c>
      <c r="B66">
        <v>7</v>
      </c>
      <c r="C66">
        <v>9</v>
      </c>
      <c r="D66">
        <v>13</v>
      </c>
      <c r="S66" s="18" t="str">
        <f>CF1</f>
        <v>7,9,13</v>
      </c>
      <c r="U66">
        <v>6</v>
      </c>
    </row>
    <row r="67" spans="1:21" x14ac:dyDescent="0.4">
      <c r="A67" s="14" t="s">
        <v>186</v>
      </c>
      <c r="B67">
        <v>3</v>
      </c>
      <c r="C67">
        <v>9</v>
      </c>
      <c r="D67">
        <v>13</v>
      </c>
      <c r="S67" s="18" t="str">
        <f>CG1</f>
        <v>3,9,13</v>
      </c>
      <c r="U67" t="s">
        <v>2262</v>
      </c>
    </row>
    <row r="68" spans="1:21" x14ac:dyDescent="0.4">
      <c r="A68" s="14" t="s">
        <v>187</v>
      </c>
      <c r="B68">
        <v>0</v>
      </c>
      <c r="S68" s="18">
        <f>CH1</f>
        <v>0</v>
      </c>
      <c r="U68" t="s">
        <v>2105</v>
      </c>
    </row>
    <row r="69" spans="1:21" x14ac:dyDescent="0.4">
      <c r="A69" s="14" t="s">
        <v>188</v>
      </c>
      <c r="B69">
        <v>1</v>
      </c>
      <c r="S69" s="18">
        <f>CI1</f>
        <v>1</v>
      </c>
      <c r="U69" t="s">
        <v>2263</v>
      </c>
    </row>
    <row r="70" spans="1:21" x14ac:dyDescent="0.4">
      <c r="A70" s="14" t="s">
        <v>189</v>
      </c>
      <c r="B70">
        <v>6</v>
      </c>
      <c r="S70" s="18">
        <f>CJ1</f>
        <v>6</v>
      </c>
      <c r="U70" t="s">
        <v>2136</v>
      </c>
    </row>
    <row r="71" spans="1:21" x14ac:dyDescent="0.4">
      <c r="A71" s="14" t="s">
        <v>190</v>
      </c>
      <c r="B71">
        <v>20</v>
      </c>
      <c r="S71" s="18">
        <f>CK1</f>
        <v>20</v>
      </c>
      <c r="U71">
        <v>0</v>
      </c>
    </row>
    <row r="72" spans="1:21" x14ac:dyDescent="0.4">
      <c r="A72" s="14" t="s">
        <v>191</v>
      </c>
      <c r="B72">
        <v>19</v>
      </c>
      <c r="S72" s="18">
        <f>CL1</f>
        <v>19</v>
      </c>
      <c r="U72">
        <v>1</v>
      </c>
    </row>
    <row r="73" spans="1:21" x14ac:dyDescent="0.4">
      <c r="A73" s="14" t="s">
        <v>192</v>
      </c>
      <c r="B73">
        <v>9</v>
      </c>
      <c r="S73" s="18">
        <f>CM1</f>
        <v>9</v>
      </c>
      <c r="U73">
        <v>6</v>
      </c>
    </row>
    <row r="74" spans="1:21" x14ac:dyDescent="0.4">
      <c r="A74" s="14" t="s">
        <v>193</v>
      </c>
      <c r="B74">
        <v>0</v>
      </c>
      <c r="S74" s="18">
        <f>CN1</f>
        <v>0</v>
      </c>
      <c r="U74">
        <v>20</v>
      </c>
    </row>
    <row r="75" spans="1:21" x14ac:dyDescent="0.4">
      <c r="A75" s="14" t="s">
        <v>194</v>
      </c>
      <c r="B75">
        <v>0</v>
      </c>
      <c r="S75" s="18">
        <f>CO1</f>
        <v>0</v>
      </c>
      <c r="U75">
        <v>19</v>
      </c>
    </row>
    <row r="76" spans="1:21" x14ac:dyDescent="0.4">
      <c r="A76" s="14" t="s">
        <v>195</v>
      </c>
      <c r="B76">
        <v>13</v>
      </c>
      <c r="S76" s="18">
        <f>CP1</f>
        <v>13</v>
      </c>
      <c r="U76">
        <v>9</v>
      </c>
    </row>
    <row r="77" spans="1:21" x14ac:dyDescent="0.4">
      <c r="A77" s="14" t="s">
        <v>196</v>
      </c>
      <c r="B77">
        <v>2</v>
      </c>
      <c r="C77">
        <v>6</v>
      </c>
      <c r="D77">
        <v>15</v>
      </c>
      <c r="S77" s="18" t="str">
        <f>CQ1</f>
        <v>2,6,15</v>
      </c>
      <c r="U77">
        <v>0</v>
      </c>
    </row>
    <row r="78" spans="1:21" x14ac:dyDescent="0.4">
      <c r="A78" s="14" t="s">
        <v>197</v>
      </c>
      <c r="B78">
        <v>13</v>
      </c>
      <c r="S78" s="18">
        <f>CR1</f>
        <v>13</v>
      </c>
      <c r="U78">
        <v>0</v>
      </c>
    </row>
    <row r="79" spans="1:21" x14ac:dyDescent="0.4">
      <c r="A79" s="14" t="s">
        <v>198</v>
      </c>
      <c r="B79">
        <v>20</v>
      </c>
      <c r="S79" s="18">
        <f>CS1</f>
        <v>20</v>
      </c>
      <c r="U79">
        <v>13</v>
      </c>
    </row>
    <row r="80" spans="1:21" x14ac:dyDescent="0.4">
      <c r="A80" s="14" t="s">
        <v>199</v>
      </c>
      <c r="B80">
        <v>6</v>
      </c>
      <c r="C80">
        <v>14</v>
      </c>
      <c r="S80" s="18" t="str">
        <f>CT1</f>
        <v>6,14</v>
      </c>
      <c r="U80" t="s">
        <v>2264</v>
      </c>
    </row>
    <row r="81" spans="1:21" x14ac:dyDescent="0.4">
      <c r="A81" s="14" t="s">
        <v>2091</v>
      </c>
      <c r="B81">
        <v>3</v>
      </c>
      <c r="S81" s="18">
        <f>CU1</f>
        <v>3</v>
      </c>
      <c r="U81">
        <v>13</v>
      </c>
    </row>
    <row r="82" spans="1:21" x14ac:dyDescent="0.4">
      <c r="A82" s="14" t="s">
        <v>200</v>
      </c>
      <c r="B82">
        <v>14</v>
      </c>
      <c r="S82" s="18">
        <f>CV1</f>
        <v>14</v>
      </c>
      <c r="U82">
        <v>20</v>
      </c>
    </row>
    <row r="83" spans="1:21" x14ac:dyDescent="0.4">
      <c r="A83" s="14" t="s">
        <v>201</v>
      </c>
      <c r="B83">
        <v>13</v>
      </c>
      <c r="S83" s="18">
        <f>CW1</f>
        <v>13</v>
      </c>
      <c r="U83" t="s">
        <v>2107</v>
      </c>
    </row>
    <row r="84" spans="1:21" x14ac:dyDescent="0.4">
      <c r="A84" s="14" t="s">
        <v>202</v>
      </c>
      <c r="B84">
        <v>9</v>
      </c>
      <c r="S84" s="18">
        <f>CX1</f>
        <v>9</v>
      </c>
      <c r="U84">
        <v>3</v>
      </c>
    </row>
    <row r="85" spans="1:21" x14ac:dyDescent="0.4">
      <c r="A85" s="14" t="s">
        <v>203</v>
      </c>
      <c r="B85">
        <v>4</v>
      </c>
      <c r="C85">
        <v>10</v>
      </c>
      <c r="D85">
        <v>13</v>
      </c>
      <c r="S85" s="18" t="str">
        <f>CY1</f>
        <v>4,10,13</v>
      </c>
      <c r="U85">
        <v>14</v>
      </c>
    </row>
    <row r="86" spans="1:21" x14ac:dyDescent="0.4">
      <c r="A86" s="14" t="s">
        <v>204</v>
      </c>
      <c r="B86">
        <v>12</v>
      </c>
      <c r="C86">
        <v>13</v>
      </c>
      <c r="D86">
        <v>14</v>
      </c>
      <c r="S86" s="18" t="str">
        <f>CZ1</f>
        <v>12,13,14</v>
      </c>
      <c r="U86">
        <v>13</v>
      </c>
    </row>
    <row r="87" spans="1:21" x14ac:dyDescent="0.4">
      <c r="A87" s="14" t="s">
        <v>205</v>
      </c>
      <c r="B87">
        <v>13</v>
      </c>
      <c r="S87" s="18">
        <f>DA1</f>
        <v>13</v>
      </c>
      <c r="U87">
        <v>9</v>
      </c>
    </row>
    <row r="88" spans="1:21" x14ac:dyDescent="0.4">
      <c r="A88" s="14" t="s">
        <v>206</v>
      </c>
      <c r="B88">
        <v>20</v>
      </c>
      <c r="S88" s="18">
        <f>DB1</f>
        <v>20</v>
      </c>
      <c r="U88" t="s">
        <v>2265</v>
      </c>
    </row>
    <row r="89" spans="1:21" x14ac:dyDescent="0.4">
      <c r="A89" s="14" t="s">
        <v>207</v>
      </c>
      <c r="B89">
        <v>1</v>
      </c>
      <c r="C89">
        <v>2</v>
      </c>
      <c r="D89">
        <v>3</v>
      </c>
      <c r="E89">
        <v>6</v>
      </c>
      <c r="F89">
        <v>7</v>
      </c>
      <c r="G89">
        <v>8</v>
      </c>
      <c r="S89" s="18" t="str">
        <f>DC1</f>
        <v>1,2,3,6,7,8</v>
      </c>
      <c r="U89" t="s">
        <v>2266</v>
      </c>
    </row>
    <row r="90" spans="1:21" x14ac:dyDescent="0.4">
      <c r="A90" s="14" t="s">
        <v>208</v>
      </c>
      <c r="B90">
        <v>1</v>
      </c>
      <c r="C90">
        <v>2</v>
      </c>
      <c r="D90">
        <v>3</v>
      </c>
      <c r="E90">
        <v>9</v>
      </c>
      <c r="S90" s="18" t="str">
        <f>DD1</f>
        <v>1,2,3,9</v>
      </c>
      <c r="U90">
        <v>13</v>
      </c>
    </row>
    <row r="91" spans="1:21" x14ac:dyDescent="0.4">
      <c r="A91" s="14" t="s">
        <v>209</v>
      </c>
      <c r="B91">
        <v>9</v>
      </c>
      <c r="C91">
        <v>13</v>
      </c>
      <c r="S91" s="18" t="str">
        <f>DE1</f>
        <v>9,13</v>
      </c>
      <c r="U91">
        <v>20</v>
      </c>
    </row>
    <row r="92" spans="1:21" x14ac:dyDescent="0.4">
      <c r="A92" s="14" t="s">
        <v>210</v>
      </c>
      <c r="B92">
        <v>6</v>
      </c>
      <c r="C92">
        <v>13</v>
      </c>
      <c r="S92" s="18" t="str">
        <f>DF1</f>
        <v>6,13</v>
      </c>
      <c r="U92" t="s">
        <v>2267</v>
      </c>
    </row>
    <row r="93" spans="1:21" x14ac:dyDescent="0.4">
      <c r="A93" s="14" t="s">
        <v>211</v>
      </c>
      <c r="B93">
        <v>1</v>
      </c>
      <c r="C93">
        <v>3</v>
      </c>
      <c r="D93">
        <v>5</v>
      </c>
      <c r="S93" s="18" t="str">
        <f>DG1</f>
        <v>1,3,5</v>
      </c>
      <c r="U93" t="s">
        <v>2268</v>
      </c>
    </row>
    <row r="94" spans="1:21" x14ac:dyDescent="0.4">
      <c r="A94" s="14" t="s">
        <v>212</v>
      </c>
      <c r="B94">
        <v>11</v>
      </c>
      <c r="C94">
        <v>13</v>
      </c>
      <c r="D94">
        <v>15</v>
      </c>
      <c r="S94" s="18" t="str">
        <f>DH1</f>
        <v>11,13,15</v>
      </c>
      <c r="U94" t="s">
        <v>2256</v>
      </c>
    </row>
    <row r="95" spans="1:21" x14ac:dyDescent="0.4">
      <c r="A95" s="14" t="s">
        <v>213</v>
      </c>
      <c r="B95">
        <v>20</v>
      </c>
      <c r="S95" s="18">
        <f>DI1</f>
        <v>20</v>
      </c>
      <c r="U95" t="s">
        <v>2240</v>
      </c>
    </row>
    <row r="96" spans="1:21" x14ac:dyDescent="0.4">
      <c r="A96" s="14" t="s">
        <v>214</v>
      </c>
      <c r="B96">
        <v>3</v>
      </c>
      <c r="C96">
        <v>9</v>
      </c>
      <c r="D96">
        <v>15</v>
      </c>
      <c r="S96" s="18" t="str">
        <f>DJ1</f>
        <v>3,9,15</v>
      </c>
      <c r="U96" t="s">
        <v>2206</v>
      </c>
    </row>
    <row r="97" spans="1:21" x14ac:dyDescent="0.4">
      <c r="A97" s="14" t="s">
        <v>215</v>
      </c>
      <c r="B97">
        <v>20</v>
      </c>
      <c r="S97" s="18">
        <f>DK1</f>
        <v>20</v>
      </c>
      <c r="U97" t="s">
        <v>2269</v>
      </c>
    </row>
    <row r="98" spans="1:21" x14ac:dyDescent="0.4">
      <c r="A98" s="14" t="s">
        <v>216</v>
      </c>
      <c r="B98">
        <v>13</v>
      </c>
      <c r="C98">
        <v>19</v>
      </c>
      <c r="S98" s="18" t="str">
        <f>DL1</f>
        <v>13,19</v>
      </c>
      <c r="U98">
        <v>20</v>
      </c>
    </row>
    <row r="99" spans="1:21" x14ac:dyDescent="0.4">
      <c r="A99" s="14" t="s">
        <v>217</v>
      </c>
      <c r="B99">
        <v>2</v>
      </c>
      <c r="C99">
        <v>15</v>
      </c>
      <c r="S99" s="18" t="str">
        <f>DM1</f>
        <v>2,15</v>
      </c>
      <c r="U99" t="s">
        <v>2270</v>
      </c>
    </row>
    <row r="100" spans="1:21" x14ac:dyDescent="0.4">
      <c r="A100" s="14" t="s">
        <v>218</v>
      </c>
      <c r="B100">
        <v>1</v>
      </c>
      <c r="C100">
        <v>2</v>
      </c>
      <c r="D100">
        <v>5</v>
      </c>
      <c r="E100">
        <v>6</v>
      </c>
      <c r="F100">
        <v>11</v>
      </c>
      <c r="G100">
        <v>13</v>
      </c>
      <c r="H100">
        <v>15</v>
      </c>
      <c r="S100" s="18" t="str">
        <f>DN1</f>
        <v>1,2,5,6,11,13,15</v>
      </c>
      <c r="U100">
        <v>20</v>
      </c>
    </row>
    <row r="101" spans="1:21" x14ac:dyDescent="0.4">
      <c r="U101" t="s">
        <v>2271</v>
      </c>
    </row>
    <row r="102" spans="1:21" x14ac:dyDescent="0.4">
      <c r="U102" t="s">
        <v>2123</v>
      </c>
    </row>
    <row r="103" spans="1:21" x14ac:dyDescent="0.4">
      <c r="U103" t="s">
        <v>2272</v>
      </c>
    </row>
  </sheetData>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workbookViewId="0">
      <selection activeCell="H9" sqref="H9"/>
    </sheetView>
  </sheetViews>
  <sheetFormatPr defaultRowHeight="18.75" x14ac:dyDescent="0.4"/>
  <cols>
    <col min="1" max="1" width="18.375" customWidth="1"/>
  </cols>
  <sheetData>
    <row r="1" spans="1:111" x14ac:dyDescent="0.4">
      <c r="A1" s="14" t="s">
        <v>121</v>
      </c>
      <c r="B1">
        <v>2</v>
      </c>
      <c r="L1" s="9">
        <v>2</v>
      </c>
      <c r="M1" s="3" t="s">
        <v>1197</v>
      </c>
      <c r="N1" s="3" t="s">
        <v>1197</v>
      </c>
      <c r="O1" s="3" t="s">
        <v>1197</v>
      </c>
      <c r="P1" s="3">
        <v>4</v>
      </c>
      <c r="Q1" s="3" t="s">
        <v>1205</v>
      </c>
      <c r="R1" s="3" t="s">
        <v>1241</v>
      </c>
      <c r="S1" s="3">
        <v>4</v>
      </c>
      <c r="T1" s="3" t="s">
        <v>1214</v>
      </c>
      <c r="U1" s="3">
        <v>1</v>
      </c>
      <c r="V1" s="3">
        <v>2</v>
      </c>
      <c r="W1" s="3">
        <v>1</v>
      </c>
      <c r="X1" s="3">
        <v>1</v>
      </c>
      <c r="Y1" s="3">
        <v>2</v>
      </c>
      <c r="Z1" s="3" t="s">
        <v>1729</v>
      </c>
      <c r="AA1" s="3">
        <v>2</v>
      </c>
      <c r="AB1" s="3" t="s">
        <v>1201</v>
      </c>
      <c r="AC1" s="3">
        <v>1</v>
      </c>
      <c r="AD1" s="3">
        <v>2</v>
      </c>
      <c r="AE1" s="3">
        <v>1</v>
      </c>
      <c r="AF1" s="9">
        <v>1</v>
      </c>
      <c r="AG1" s="3">
        <v>4</v>
      </c>
      <c r="AH1" s="3" t="s">
        <v>1197</v>
      </c>
      <c r="AI1" s="3">
        <v>0</v>
      </c>
      <c r="AJ1" s="3">
        <v>2</v>
      </c>
      <c r="AK1" s="3" t="s">
        <v>1365</v>
      </c>
      <c r="AL1" s="3">
        <v>1</v>
      </c>
      <c r="AM1" s="3">
        <v>2</v>
      </c>
      <c r="AN1" s="3">
        <v>1</v>
      </c>
      <c r="AO1" s="3">
        <v>1</v>
      </c>
      <c r="AP1" s="3" t="s">
        <v>1365</v>
      </c>
      <c r="AQ1" s="3">
        <v>1</v>
      </c>
      <c r="AR1" s="3">
        <v>1</v>
      </c>
      <c r="AS1" s="3" t="s">
        <v>1355</v>
      </c>
      <c r="AT1" s="3" t="s">
        <v>1216</v>
      </c>
      <c r="AU1" s="3">
        <v>0</v>
      </c>
      <c r="AV1" s="3">
        <v>2</v>
      </c>
      <c r="AW1" s="3">
        <v>5</v>
      </c>
      <c r="AX1" s="3">
        <v>2</v>
      </c>
      <c r="AY1" s="3">
        <v>1</v>
      </c>
      <c r="AZ1" s="9" t="s">
        <v>1197</v>
      </c>
      <c r="BA1" s="3" t="s">
        <v>1198</v>
      </c>
      <c r="BB1" s="3">
        <v>4</v>
      </c>
      <c r="BC1" s="3">
        <v>0</v>
      </c>
      <c r="BD1" s="3" t="s">
        <v>1201</v>
      </c>
      <c r="BE1" s="3">
        <v>0</v>
      </c>
      <c r="BF1" s="3">
        <v>0</v>
      </c>
      <c r="BG1" s="3">
        <v>4</v>
      </c>
      <c r="BH1" s="3">
        <v>2</v>
      </c>
      <c r="BI1" s="3" t="s">
        <v>1811</v>
      </c>
      <c r="BJ1" s="3">
        <v>2</v>
      </c>
      <c r="BK1" s="3">
        <v>0</v>
      </c>
      <c r="BL1" s="3" t="s">
        <v>1365</v>
      </c>
      <c r="BM1" s="3" t="s">
        <v>1216</v>
      </c>
      <c r="BN1" s="3" t="s">
        <v>1201</v>
      </c>
      <c r="BO1" s="3">
        <v>3</v>
      </c>
      <c r="BP1" s="3" t="s">
        <v>1215</v>
      </c>
      <c r="BQ1" s="3">
        <v>1</v>
      </c>
      <c r="BR1" s="3">
        <v>5</v>
      </c>
      <c r="BS1" s="3">
        <v>2</v>
      </c>
      <c r="BT1" s="9" t="s">
        <v>1365</v>
      </c>
      <c r="BU1" s="3" t="s">
        <v>1201</v>
      </c>
      <c r="BV1" s="3" t="s">
        <v>1201</v>
      </c>
      <c r="BW1" s="3">
        <v>2</v>
      </c>
      <c r="BX1" s="3" t="s">
        <v>1729</v>
      </c>
      <c r="BY1" s="3">
        <v>4</v>
      </c>
      <c r="BZ1" s="3" t="s">
        <v>1201</v>
      </c>
      <c r="CA1" s="3">
        <v>0</v>
      </c>
      <c r="CB1" s="3" t="s">
        <v>1197</v>
      </c>
      <c r="CC1" s="3">
        <v>2</v>
      </c>
      <c r="CD1" s="3">
        <v>0</v>
      </c>
      <c r="CE1" s="3">
        <v>2</v>
      </c>
      <c r="CF1" s="3" t="s">
        <v>1365</v>
      </c>
      <c r="CG1" s="3">
        <v>0</v>
      </c>
      <c r="CH1" s="3">
        <v>0</v>
      </c>
      <c r="CI1" s="3">
        <v>0</v>
      </c>
      <c r="CJ1" s="3" t="s">
        <v>1365</v>
      </c>
      <c r="CK1" s="3">
        <v>2</v>
      </c>
      <c r="CL1" s="3">
        <v>1</v>
      </c>
      <c r="CM1" s="3">
        <v>4</v>
      </c>
      <c r="CN1" s="9">
        <v>2</v>
      </c>
      <c r="CO1" s="3">
        <v>4</v>
      </c>
      <c r="CP1" s="3">
        <v>1</v>
      </c>
      <c r="CQ1" s="3">
        <v>2</v>
      </c>
      <c r="CR1" s="3">
        <v>1</v>
      </c>
      <c r="CS1" s="3">
        <v>2</v>
      </c>
      <c r="CT1" s="3" t="s">
        <v>1480</v>
      </c>
      <c r="CU1" s="3">
        <v>0</v>
      </c>
      <c r="CV1" s="3">
        <v>0</v>
      </c>
      <c r="CW1" s="3" t="s">
        <v>1888</v>
      </c>
      <c r="CX1" s="3" t="s">
        <v>1197</v>
      </c>
      <c r="CY1" s="3">
        <v>1</v>
      </c>
      <c r="CZ1" s="3">
        <v>2</v>
      </c>
      <c r="DA1" s="3" t="s">
        <v>1355</v>
      </c>
      <c r="DB1" s="3">
        <v>1</v>
      </c>
      <c r="DC1" s="3">
        <v>1</v>
      </c>
      <c r="DD1" s="3">
        <v>0</v>
      </c>
      <c r="DE1" s="3">
        <v>1</v>
      </c>
      <c r="DF1" s="3">
        <v>2</v>
      </c>
      <c r="DG1" s="3" t="s">
        <v>1480</v>
      </c>
    </row>
    <row r="2" spans="1:111" x14ac:dyDescent="0.4">
      <c r="A2" s="14" t="s">
        <v>122</v>
      </c>
      <c r="B2">
        <v>2</v>
      </c>
      <c r="C2">
        <v>4</v>
      </c>
      <c r="I2">
        <v>0</v>
      </c>
      <c r="J2">
        <f>COUNTIF($B$1:$H$100,"0")</f>
        <v>14</v>
      </c>
      <c r="L2" s="18" t="str">
        <f>M1</f>
        <v>2,4</v>
      </c>
    </row>
    <row r="3" spans="1:111" x14ac:dyDescent="0.4">
      <c r="A3" s="14" t="s">
        <v>123</v>
      </c>
      <c r="B3">
        <v>2</v>
      </c>
      <c r="C3">
        <v>4</v>
      </c>
      <c r="I3">
        <v>1</v>
      </c>
      <c r="J3">
        <f>COUNTIF($B$1:$H$100,"1")</f>
        <v>43</v>
      </c>
      <c r="L3" s="18" t="str">
        <f>N1</f>
        <v>2,4</v>
      </c>
    </row>
    <row r="4" spans="1:111" x14ac:dyDescent="0.4">
      <c r="A4" s="14" t="s">
        <v>124</v>
      </c>
      <c r="B4">
        <v>2</v>
      </c>
      <c r="C4">
        <v>4</v>
      </c>
      <c r="I4">
        <v>2</v>
      </c>
      <c r="J4">
        <f>COUNTIF($B$1:$H$100,"2")</f>
        <v>37</v>
      </c>
      <c r="L4" s="18" t="str">
        <f>O1</f>
        <v>2,4</v>
      </c>
      <c r="N4" s="3">
        <v>2</v>
      </c>
    </row>
    <row r="5" spans="1:111" x14ac:dyDescent="0.4">
      <c r="A5" s="14" t="s">
        <v>125</v>
      </c>
      <c r="B5">
        <v>4</v>
      </c>
      <c r="I5">
        <v>3</v>
      </c>
      <c r="J5">
        <f>COUNTIF($B$1:$H$100,"3")</f>
        <v>13</v>
      </c>
      <c r="L5" s="18">
        <f>P1</f>
        <v>4</v>
      </c>
      <c r="N5" s="15" t="s">
        <v>2140</v>
      </c>
    </row>
    <row r="6" spans="1:111" x14ac:dyDescent="0.4">
      <c r="A6" s="14" t="s">
        <v>126</v>
      </c>
      <c r="B6">
        <v>1</v>
      </c>
      <c r="C6">
        <v>2</v>
      </c>
      <c r="D6">
        <v>4</v>
      </c>
      <c r="I6">
        <v>4</v>
      </c>
      <c r="J6">
        <f>COUNTIF($B$1:$H$100,"4")</f>
        <v>29</v>
      </c>
      <c r="L6" s="18" t="str">
        <f>Q1</f>
        <v>1,2,4</v>
      </c>
      <c r="N6" s="15" t="s">
        <v>2140</v>
      </c>
    </row>
    <row r="7" spans="1:111" x14ac:dyDescent="0.4">
      <c r="A7" s="14" t="s">
        <v>127</v>
      </c>
      <c r="B7">
        <v>4</v>
      </c>
      <c r="C7">
        <v>5</v>
      </c>
      <c r="I7">
        <v>5</v>
      </c>
      <c r="J7">
        <f>COUNTIF($B$1:$H$100,"5")</f>
        <v>5</v>
      </c>
      <c r="L7" s="18" t="str">
        <f>R1</f>
        <v>4,5</v>
      </c>
      <c r="N7" s="15" t="s">
        <v>2140</v>
      </c>
    </row>
    <row r="8" spans="1:111" x14ac:dyDescent="0.4">
      <c r="A8" s="14" t="s">
        <v>128</v>
      </c>
      <c r="B8">
        <v>4</v>
      </c>
      <c r="L8" s="18">
        <f>S1</f>
        <v>4</v>
      </c>
      <c r="N8" s="15">
        <v>4</v>
      </c>
    </row>
    <row r="9" spans="1:111" x14ac:dyDescent="0.4">
      <c r="A9" s="14" t="s">
        <v>129</v>
      </c>
      <c r="B9">
        <v>1</v>
      </c>
      <c r="C9">
        <v>5</v>
      </c>
      <c r="L9" s="18" t="str">
        <f>T1</f>
        <v>1,5</v>
      </c>
      <c r="N9" s="15" t="s">
        <v>2144</v>
      </c>
    </row>
    <row r="10" spans="1:111" x14ac:dyDescent="0.4">
      <c r="A10" s="14" t="s">
        <v>130</v>
      </c>
      <c r="B10">
        <v>1</v>
      </c>
      <c r="L10" s="18">
        <f>U1</f>
        <v>1</v>
      </c>
      <c r="N10" s="15" t="s">
        <v>2155</v>
      </c>
    </row>
    <row r="11" spans="1:111" x14ac:dyDescent="0.4">
      <c r="A11" s="14" t="s">
        <v>131</v>
      </c>
      <c r="B11">
        <v>2</v>
      </c>
      <c r="L11" s="18">
        <f>V1</f>
        <v>2</v>
      </c>
      <c r="N11" s="15">
        <v>4</v>
      </c>
    </row>
    <row r="12" spans="1:111" x14ac:dyDescent="0.4">
      <c r="A12" s="14" t="s">
        <v>132</v>
      </c>
      <c r="B12">
        <v>1</v>
      </c>
      <c r="L12" s="18">
        <f>W1</f>
        <v>1</v>
      </c>
      <c r="N12" s="15" t="s">
        <v>2157</v>
      </c>
    </row>
    <row r="13" spans="1:111" x14ac:dyDescent="0.4">
      <c r="A13" s="14" t="s">
        <v>133</v>
      </c>
      <c r="B13">
        <v>1</v>
      </c>
      <c r="L13" s="18">
        <f>X1</f>
        <v>1</v>
      </c>
      <c r="N13" s="15">
        <v>1</v>
      </c>
    </row>
    <row r="14" spans="1:111" x14ac:dyDescent="0.4">
      <c r="A14" s="14" t="s">
        <v>134</v>
      </c>
      <c r="B14">
        <v>2</v>
      </c>
      <c r="L14" s="18">
        <f>Y1</f>
        <v>2</v>
      </c>
      <c r="N14" s="15">
        <v>2</v>
      </c>
    </row>
    <row r="15" spans="1:111" x14ac:dyDescent="0.4">
      <c r="A15" s="14" t="s">
        <v>135</v>
      </c>
      <c r="B15">
        <v>1</v>
      </c>
      <c r="C15">
        <v>4</v>
      </c>
      <c r="L15" s="18" t="str">
        <f>Z1</f>
        <v>1,4</v>
      </c>
      <c r="N15" s="15">
        <v>1</v>
      </c>
    </row>
    <row r="16" spans="1:111" x14ac:dyDescent="0.4">
      <c r="A16" s="14" t="s">
        <v>136</v>
      </c>
      <c r="B16">
        <v>2</v>
      </c>
      <c r="L16" s="18">
        <f>AA1</f>
        <v>2</v>
      </c>
      <c r="N16" s="15">
        <v>1</v>
      </c>
    </row>
    <row r="17" spans="1:16" x14ac:dyDescent="0.4">
      <c r="A17" s="14" t="s">
        <v>137</v>
      </c>
      <c r="B17">
        <v>1</v>
      </c>
      <c r="C17">
        <v>4</v>
      </c>
      <c r="L17" s="18" t="str">
        <f>AB1</f>
        <v>1,4</v>
      </c>
      <c r="N17" s="15">
        <v>2</v>
      </c>
    </row>
    <row r="18" spans="1:16" x14ac:dyDescent="0.4">
      <c r="A18" s="14" t="s">
        <v>138</v>
      </c>
      <c r="B18">
        <v>1</v>
      </c>
      <c r="L18" s="18">
        <f>AC1</f>
        <v>1</v>
      </c>
      <c r="N18" s="15" t="s">
        <v>2142</v>
      </c>
    </row>
    <row r="19" spans="1:16" x14ac:dyDescent="0.4">
      <c r="A19" s="14" t="s">
        <v>139</v>
      </c>
      <c r="B19">
        <v>2</v>
      </c>
      <c r="L19" s="18">
        <f>AD1</f>
        <v>2</v>
      </c>
      <c r="N19" s="15">
        <v>2</v>
      </c>
    </row>
    <row r="20" spans="1:16" x14ac:dyDescent="0.4">
      <c r="A20" s="14" t="s">
        <v>140</v>
      </c>
      <c r="B20">
        <v>1</v>
      </c>
      <c r="L20" s="18">
        <f>AE1</f>
        <v>1</v>
      </c>
      <c r="N20" s="15" t="s">
        <v>2142</v>
      </c>
    </row>
    <row r="21" spans="1:16" x14ac:dyDescent="0.4">
      <c r="A21" s="14" t="s">
        <v>1100</v>
      </c>
      <c r="B21">
        <v>1</v>
      </c>
      <c r="L21" s="18">
        <f>AF1</f>
        <v>1</v>
      </c>
      <c r="M21" s="17"/>
      <c r="N21" s="17">
        <v>1</v>
      </c>
      <c r="O21" s="17"/>
      <c r="P21" s="17"/>
    </row>
    <row r="22" spans="1:16" x14ac:dyDescent="0.4">
      <c r="A22" s="14" t="s">
        <v>142</v>
      </c>
      <c r="B22">
        <v>4</v>
      </c>
      <c r="L22" s="18">
        <f>AG1</f>
        <v>4</v>
      </c>
      <c r="N22">
        <v>2</v>
      </c>
    </row>
    <row r="23" spans="1:16" x14ac:dyDescent="0.4">
      <c r="A23" s="14" t="s">
        <v>143</v>
      </c>
      <c r="B23">
        <v>2</v>
      </c>
      <c r="C23">
        <v>4</v>
      </c>
      <c r="L23" s="18" t="str">
        <f>AH1</f>
        <v>2,4</v>
      </c>
      <c r="N23">
        <v>1</v>
      </c>
    </row>
    <row r="24" spans="1:16" x14ac:dyDescent="0.4">
      <c r="A24" s="14" t="s">
        <v>144</v>
      </c>
      <c r="B24">
        <v>0</v>
      </c>
      <c r="L24" s="18">
        <f>AI1</f>
        <v>0</v>
      </c>
      <c r="N24">
        <v>1</v>
      </c>
    </row>
    <row r="25" spans="1:16" x14ac:dyDescent="0.4">
      <c r="A25" s="14" t="s">
        <v>145</v>
      </c>
      <c r="B25">
        <v>2</v>
      </c>
      <c r="L25" s="18">
        <f>AJ1</f>
        <v>2</v>
      </c>
      <c r="N25">
        <v>4</v>
      </c>
    </row>
    <row r="26" spans="1:16" x14ac:dyDescent="0.4">
      <c r="A26" s="14" t="s">
        <v>146</v>
      </c>
      <c r="B26">
        <v>1</v>
      </c>
      <c r="C26">
        <v>3</v>
      </c>
      <c r="L26" s="18" t="str">
        <f>AK1</f>
        <v>1,3</v>
      </c>
      <c r="N26" t="s">
        <v>2140</v>
      </c>
    </row>
    <row r="27" spans="1:16" x14ac:dyDescent="0.4">
      <c r="A27" s="14" t="s">
        <v>147</v>
      </c>
      <c r="B27">
        <v>1</v>
      </c>
      <c r="L27" s="18">
        <f>AL1</f>
        <v>1</v>
      </c>
      <c r="N27">
        <v>0</v>
      </c>
    </row>
    <row r="28" spans="1:16" x14ac:dyDescent="0.4">
      <c r="A28" s="14" t="s">
        <v>148</v>
      </c>
      <c r="B28">
        <v>2</v>
      </c>
      <c r="L28" s="18">
        <f>AM1</f>
        <v>2</v>
      </c>
      <c r="N28">
        <v>2</v>
      </c>
    </row>
    <row r="29" spans="1:16" x14ac:dyDescent="0.4">
      <c r="A29" s="14" t="s">
        <v>149</v>
      </c>
      <c r="B29">
        <v>1</v>
      </c>
      <c r="L29" s="18">
        <f>AN1</f>
        <v>1</v>
      </c>
      <c r="N29" t="s">
        <v>2139</v>
      </c>
    </row>
    <row r="30" spans="1:16" x14ac:dyDescent="0.4">
      <c r="A30" s="14" t="s">
        <v>150</v>
      </c>
      <c r="B30">
        <v>1</v>
      </c>
      <c r="L30" s="18">
        <f>AO1</f>
        <v>1</v>
      </c>
      <c r="N30">
        <v>1</v>
      </c>
    </row>
    <row r="31" spans="1:16" x14ac:dyDescent="0.4">
      <c r="A31" s="14" t="s">
        <v>151</v>
      </c>
      <c r="B31">
        <v>1</v>
      </c>
      <c r="C31">
        <v>3</v>
      </c>
      <c r="L31" s="18" t="str">
        <f>AP1</f>
        <v>1,3</v>
      </c>
      <c r="N31">
        <v>2</v>
      </c>
    </row>
    <row r="32" spans="1:16" x14ac:dyDescent="0.4">
      <c r="A32" s="14" t="s">
        <v>152</v>
      </c>
      <c r="B32">
        <v>1</v>
      </c>
      <c r="L32" s="18">
        <f>AQ1</f>
        <v>1</v>
      </c>
      <c r="N32">
        <v>1</v>
      </c>
    </row>
    <row r="33" spans="1:14" x14ac:dyDescent="0.4">
      <c r="A33" s="14" t="s">
        <v>153</v>
      </c>
      <c r="B33">
        <v>1</v>
      </c>
      <c r="L33" s="18">
        <f>AR1</f>
        <v>1</v>
      </c>
      <c r="N33">
        <v>1</v>
      </c>
    </row>
    <row r="34" spans="1:14" x14ac:dyDescent="0.4">
      <c r="A34" s="14" t="s">
        <v>154</v>
      </c>
      <c r="B34">
        <v>1</v>
      </c>
      <c r="C34">
        <v>2</v>
      </c>
      <c r="L34" s="18" t="str">
        <f>AS1</f>
        <v>1,2</v>
      </c>
      <c r="N34" t="s">
        <v>2139</v>
      </c>
    </row>
    <row r="35" spans="1:14" x14ac:dyDescent="0.4">
      <c r="A35" s="14" t="s">
        <v>155</v>
      </c>
      <c r="B35">
        <v>1</v>
      </c>
      <c r="C35">
        <v>3</v>
      </c>
      <c r="D35">
        <v>4</v>
      </c>
      <c r="L35" s="18" t="str">
        <f>AT1</f>
        <v>1,3,4</v>
      </c>
      <c r="N35">
        <v>1</v>
      </c>
    </row>
    <row r="36" spans="1:14" x14ac:dyDescent="0.4">
      <c r="A36" s="14" t="s">
        <v>156</v>
      </c>
      <c r="B36">
        <v>0</v>
      </c>
      <c r="L36" s="18">
        <f>AU1</f>
        <v>0</v>
      </c>
      <c r="N36">
        <v>1</v>
      </c>
    </row>
    <row r="37" spans="1:14" x14ac:dyDescent="0.4">
      <c r="A37" s="14" t="s">
        <v>157</v>
      </c>
      <c r="B37">
        <v>2</v>
      </c>
      <c r="L37" s="18">
        <f>AV1</f>
        <v>2</v>
      </c>
      <c r="N37" t="s">
        <v>2147</v>
      </c>
    </row>
    <row r="38" spans="1:14" x14ac:dyDescent="0.4">
      <c r="A38" s="14" t="s">
        <v>158</v>
      </c>
      <c r="B38">
        <v>5</v>
      </c>
      <c r="L38" s="18">
        <f>AW1</f>
        <v>5</v>
      </c>
      <c r="N38" t="s">
        <v>2145</v>
      </c>
    </row>
    <row r="39" spans="1:14" x14ac:dyDescent="0.4">
      <c r="A39" s="14" t="s">
        <v>159</v>
      </c>
      <c r="B39">
        <v>2</v>
      </c>
      <c r="L39" s="18">
        <f>AX1</f>
        <v>2</v>
      </c>
      <c r="N39">
        <v>0</v>
      </c>
    </row>
    <row r="40" spans="1:14" x14ac:dyDescent="0.4">
      <c r="A40" s="14" t="s">
        <v>160</v>
      </c>
      <c r="B40">
        <v>1</v>
      </c>
      <c r="L40" s="18">
        <f>AY1</f>
        <v>1</v>
      </c>
      <c r="N40">
        <v>2</v>
      </c>
    </row>
    <row r="41" spans="1:14" x14ac:dyDescent="0.4">
      <c r="A41" s="14" t="s">
        <v>625</v>
      </c>
      <c r="B41">
        <v>2</v>
      </c>
      <c r="C41">
        <v>4</v>
      </c>
      <c r="L41" s="18" t="str">
        <f>AZ1</f>
        <v>2,4</v>
      </c>
      <c r="N41">
        <v>5</v>
      </c>
    </row>
    <row r="42" spans="1:14" x14ac:dyDescent="0.4">
      <c r="A42" s="14" t="s">
        <v>161</v>
      </c>
      <c r="B42">
        <v>1</v>
      </c>
      <c r="C42">
        <v>2</v>
      </c>
      <c r="D42">
        <v>3</v>
      </c>
      <c r="L42" s="18" t="str">
        <f>BA1</f>
        <v>1,2,3</v>
      </c>
      <c r="N42">
        <v>2</v>
      </c>
    </row>
    <row r="43" spans="1:14" x14ac:dyDescent="0.4">
      <c r="A43" s="14" t="s">
        <v>162</v>
      </c>
      <c r="B43">
        <v>4</v>
      </c>
      <c r="L43" s="18">
        <f>BB1</f>
        <v>4</v>
      </c>
      <c r="N43">
        <v>1</v>
      </c>
    </row>
    <row r="44" spans="1:14" x14ac:dyDescent="0.4">
      <c r="A44" s="14" t="s">
        <v>163</v>
      </c>
      <c r="B44">
        <v>0</v>
      </c>
      <c r="L44" s="18">
        <f>BC1</f>
        <v>0</v>
      </c>
      <c r="N44" t="s">
        <v>2140</v>
      </c>
    </row>
    <row r="45" spans="1:14" x14ac:dyDescent="0.4">
      <c r="A45" s="14" t="s">
        <v>164</v>
      </c>
      <c r="B45">
        <v>1</v>
      </c>
      <c r="C45">
        <v>4</v>
      </c>
      <c r="L45" s="18" t="str">
        <f>BD1</f>
        <v>1,4</v>
      </c>
      <c r="N45" t="s">
        <v>2141</v>
      </c>
    </row>
    <row r="46" spans="1:14" x14ac:dyDescent="0.4">
      <c r="A46" s="14" t="s">
        <v>165</v>
      </c>
      <c r="B46">
        <v>0</v>
      </c>
      <c r="L46" s="18">
        <f>BE1</f>
        <v>0</v>
      </c>
      <c r="N46">
        <v>4</v>
      </c>
    </row>
    <row r="47" spans="1:14" x14ac:dyDescent="0.4">
      <c r="A47" s="14" t="s">
        <v>166</v>
      </c>
      <c r="B47">
        <v>0</v>
      </c>
      <c r="L47" s="18">
        <f>BF1</f>
        <v>0</v>
      </c>
      <c r="N47">
        <v>0</v>
      </c>
    </row>
    <row r="48" spans="1:14" x14ac:dyDescent="0.4">
      <c r="A48" s="14" t="s">
        <v>167</v>
      </c>
      <c r="B48">
        <v>4</v>
      </c>
      <c r="L48" s="18">
        <f>BG1</f>
        <v>4</v>
      </c>
      <c r="N48" t="s">
        <v>2142</v>
      </c>
    </row>
    <row r="49" spans="1:14" x14ac:dyDescent="0.4">
      <c r="A49" s="14" t="s">
        <v>168</v>
      </c>
      <c r="B49">
        <v>2</v>
      </c>
      <c r="L49" s="18">
        <f>BH1</f>
        <v>2</v>
      </c>
      <c r="N49">
        <v>0</v>
      </c>
    </row>
    <row r="50" spans="1:14" x14ac:dyDescent="0.4">
      <c r="A50" s="14" t="s">
        <v>169</v>
      </c>
      <c r="B50">
        <v>2</v>
      </c>
      <c r="C50">
        <v>5</v>
      </c>
      <c r="L50" s="18" t="str">
        <f>BI1</f>
        <v>2,5</v>
      </c>
      <c r="N50">
        <v>0</v>
      </c>
    </row>
    <row r="51" spans="1:14" x14ac:dyDescent="0.4">
      <c r="A51" s="14" t="s">
        <v>170</v>
      </c>
      <c r="B51">
        <v>2</v>
      </c>
      <c r="L51" s="18">
        <f>BJ1</f>
        <v>2</v>
      </c>
      <c r="N51">
        <v>4</v>
      </c>
    </row>
    <row r="52" spans="1:14" x14ac:dyDescent="0.4">
      <c r="A52" s="14" t="s">
        <v>171</v>
      </c>
      <c r="B52">
        <v>0</v>
      </c>
      <c r="L52" s="18">
        <f>BK1</f>
        <v>0</v>
      </c>
      <c r="N52">
        <v>2</v>
      </c>
    </row>
    <row r="53" spans="1:14" x14ac:dyDescent="0.4">
      <c r="A53" s="14" t="s">
        <v>172</v>
      </c>
      <c r="B53">
        <v>1</v>
      </c>
      <c r="C53">
        <v>3</v>
      </c>
      <c r="L53" s="18" t="str">
        <f>BL1</f>
        <v>1,3</v>
      </c>
      <c r="N53" t="s">
        <v>2146</v>
      </c>
    </row>
    <row r="54" spans="1:14" x14ac:dyDescent="0.4">
      <c r="A54" s="14" t="s">
        <v>173</v>
      </c>
      <c r="B54">
        <v>1</v>
      </c>
      <c r="C54">
        <v>3</v>
      </c>
      <c r="D54">
        <v>4</v>
      </c>
      <c r="L54" s="18" t="str">
        <f>BM1</f>
        <v>1,3,4</v>
      </c>
      <c r="N54">
        <v>2</v>
      </c>
    </row>
    <row r="55" spans="1:14" x14ac:dyDescent="0.4">
      <c r="A55" s="14" t="s">
        <v>174</v>
      </c>
      <c r="B55">
        <v>1</v>
      </c>
      <c r="C55">
        <v>4</v>
      </c>
      <c r="L55" s="18" t="str">
        <f>BN1</f>
        <v>1,4</v>
      </c>
      <c r="N55">
        <v>0</v>
      </c>
    </row>
    <row r="56" spans="1:14" x14ac:dyDescent="0.4">
      <c r="A56" s="14" t="s">
        <v>175</v>
      </c>
      <c r="B56">
        <v>3</v>
      </c>
      <c r="L56" s="18">
        <f>BO1</f>
        <v>3</v>
      </c>
      <c r="N56" t="s">
        <v>2139</v>
      </c>
    </row>
    <row r="57" spans="1:14" x14ac:dyDescent="0.4">
      <c r="A57" s="14" t="s">
        <v>176</v>
      </c>
      <c r="B57">
        <v>1</v>
      </c>
      <c r="C57">
        <v>2</v>
      </c>
      <c r="D57">
        <v>3</v>
      </c>
      <c r="E57">
        <v>4</v>
      </c>
      <c r="L57" s="18" t="str">
        <f>BP1</f>
        <v>1,2,3,4</v>
      </c>
      <c r="N57" t="s">
        <v>2145</v>
      </c>
    </row>
    <row r="58" spans="1:14" x14ac:dyDescent="0.4">
      <c r="A58" s="14" t="s">
        <v>177</v>
      </c>
      <c r="B58">
        <v>1</v>
      </c>
      <c r="L58" s="18">
        <f>BQ1</f>
        <v>1</v>
      </c>
      <c r="N58" t="s">
        <v>2142</v>
      </c>
    </row>
    <row r="59" spans="1:14" x14ac:dyDescent="0.4">
      <c r="A59" s="14" t="s">
        <v>178</v>
      </c>
      <c r="B59">
        <v>5</v>
      </c>
      <c r="L59" s="18">
        <f>BR1</f>
        <v>5</v>
      </c>
      <c r="N59">
        <v>3</v>
      </c>
    </row>
    <row r="60" spans="1:14" x14ac:dyDescent="0.4">
      <c r="A60" s="14" t="s">
        <v>179</v>
      </c>
      <c r="B60">
        <v>2</v>
      </c>
      <c r="L60" s="18">
        <f>BS1</f>
        <v>2</v>
      </c>
      <c r="N60" t="s">
        <v>2143</v>
      </c>
    </row>
    <row r="61" spans="1:14" x14ac:dyDescent="0.4">
      <c r="A61" s="14" t="s">
        <v>1700</v>
      </c>
      <c r="B61">
        <v>1</v>
      </c>
      <c r="C61">
        <v>3</v>
      </c>
      <c r="L61" s="18" t="str">
        <f>BT1</f>
        <v>1,3</v>
      </c>
      <c r="N61">
        <v>1</v>
      </c>
    </row>
    <row r="62" spans="1:14" x14ac:dyDescent="0.4">
      <c r="A62" s="14" t="s">
        <v>181</v>
      </c>
      <c r="B62">
        <v>1</v>
      </c>
      <c r="C62">
        <v>4</v>
      </c>
      <c r="L62" s="18" t="str">
        <f>BU1</f>
        <v>1,4</v>
      </c>
      <c r="N62">
        <v>5</v>
      </c>
    </row>
    <row r="63" spans="1:14" x14ac:dyDescent="0.4">
      <c r="A63" s="14" t="s">
        <v>182</v>
      </c>
      <c r="B63">
        <v>1</v>
      </c>
      <c r="C63">
        <v>4</v>
      </c>
      <c r="L63" s="18" t="str">
        <f>BV1</f>
        <v>1,4</v>
      </c>
      <c r="N63">
        <v>2</v>
      </c>
    </row>
    <row r="64" spans="1:14" x14ac:dyDescent="0.4">
      <c r="A64" s="14" t="s">
        <v>183</v>
      </c>
      <c r="B64">
        <v>2</v>
      </c>
      <c r="L64" s="18">
        <f>BW1</f>
        <v>2</v>
      </c>
      <c r="N64" t="s">
        <v>2139</v>
      </c>
    </row>
    <row r="65" spans="1:14" x14ac:dyDescent="0.4">
      <c r="A65" s="14" t="s">
        <v>184</v>
      </c>
      <c r="B65">
        <v>1</v>
      </c>
      <c r="C65">
        <v>4</v>
      </c>
      <c r="L65" s="18" t="str">
        <f>BX1</f>
        <v>1,4</v>
      </c>
      <c r="N65" t="s">
        <v>2142</v>
      </c>
    </row>
    <row r="66" spans="1:14" x14ac:dyDescent="0.4">
      <c r="A66" s="14" t="s">
        <v>185</v>
      </c>
      <c r="B66">
        <v>4</v>
      </c>
      <c r="L66" s="18">
        <f>BY1</f>
        <v>4</v>
      </c>
      <c r="N66" t="s">
        <v>2142</v>
      </c>
    </row>
    <row r="67" spans="1:14" x14ac:dyDescent="0.4">
      <c r="A67" s="14" t="s">
        <v>186</v>
      </c>
      <c r="B67">
        <v>1</v>
      </c>
      <c r="C67">
        <v>4</v>
      </c>
      <c r="L67" s="18" t="str">
        <f>BZ1</f>
        <v>1,4</v>
      </c>
      <c r="N67">
        <v>2</v>
      </c>
    </row>
    <row r="68" spans="1:14" x14ac:dyDescent="0.4">
      <c r="A68" s="14" t="s">
        <v>187</v>
      </c>
      <c r="B68">
        <v>0</v>
      </c>
      <c r="L68" s="18">
        <f>CA1</f>
        <v>0</v>
      </c>
      <c r="N68" t="s">
        <v>2142</v>
      </c>
    </row>
    <row r="69" spans="1:14" x14ac:dyDescent="0.4">
      <c r="A69" s="14" t="s">
        <v>188</v>
      </c>
      <c r="B69">
        <v>2</v>
      </c>
      <c r="C69">
        <v>4</v>
      </c>
      <c r="L69" s="18" t="str">
        <f>CB1</f>
        <v>2,4</v>
      </c>
      <c r="N69">
        <v>4</v>
      </c>
    </row>
    <row r="70" spans="1:14" x14ac:dyDescent="0.4">
      <c r="A70" s="14" t="s">
        <v>189</v>
      </c>
      <c r="B70">
        <v>2</v>
      </c>
      <c r="L70" s="18">
        <f>CC1</f>
        <v>2</v>
      </c>
      <c r="N70" t="s">
        <v>2142</v>
      </c>
    </row>
    <row r="71" spans="1:14" x14ac:dyDescent="0.4">
      <c r="A71" s="14" t="s">
        <v>190</v>
      </c>
      <c r="B71">
        <v>0</v>
      </c>
      <c r="L71" s="18">
        <f>CD1</f>
        <v>0</v>
      </c>
      <c r="N71">
        <v>0</v>
      </c>
    </row>
    <row r="72" spans="1:14" x14ac:dyDescent="0.4">
      <c r="A72" s="14" t="s">
        <v>191</v>
      </c>
      <c r="B72">
        <v>2</v>
      </c>
      <c r="L72" s="18">
        <f>CE1</f>
        <v>2</v>
      </c>
      <c r="N72" t="s">
        <v>2140</v>
      </c>
    </row>
    <row r="73" spans="1:14" x14ac:dyDescent="0.4">
      <c r="A73" s="14" t="s">
        <v>192</v>
      </c>
      <c r="B73">
        <v>1</v>
      </c>
      <c r="C73">
        <v>3</v>
      </c>
      <c r="L73" s="18" t="str">
        <f>CF1</f>
        <v>1,3</v>
      </c>
      <c r="N73">
        <v>2</v>
      </c>
    </row>
    <row r="74" spans="1:14" x14ac:dyDescent="0.4">
      <c r="A74" s="14" t="s">
        <v>193</v>
      </c>
      <c r="B74">
        <v>0</v>
      </c>
      <c r="L74" s="18">
        <f>CG1</f>
        <v>0</v>
      </c>
      <c r="N74">
        <v>0</v>
      </c>
    </row>
    <row r="75" spans="1:14" x14ac:dyDescent="0.4">
      <c r="A75" s="14" t="s">
        <v>194</v>
      </c>
      <c r="B75">
        <v>0</v>
      </c>
      <c r="L75" s="18">
        <f>CH1</f>
        <v>0</v>
      </c>
      <c r="N75">
        <v>2</v>
      </c>
    </row>
    <row r="76" spans="1:14" x14ac:dyDescent="0.4">
      <c r="A76" s="14" t="s">
        <v>195</v>
      </c>
      <c r="B76">
        <v>0</v>
      </c>
      <c r="L76" s="18">
        <f>CI1</f>
        <v>0</v>
      </c>
      <c r="N76" t="s">
        <v>2139</v>
      </c>
    </row>
    <row r="77" spans="1:14" x14ac:dyDescent="0.4">
      <c r="A77" s="14" t="s">
        <v>196</v>
      </c>
      <c r="B77">
        <v>1</v>
      </c>
      <c r="C77">
        <v>3</v>
      </c>
      <c r="L77" s="18" t="str">
        <f>CJ1</f>
        <v>1,3</v>
      </c>
      <c r="N77">
        <v>0</v>
      </c>
    </row>
    <row r="78" spans="1:14" x14ac:dyDescent="0.4">
      <c r="A78" s="14" t="s">
        <v>197</v>
      </c>
      <c r="B78">
        <v>2</v>
      </c>
      <c r="L78" s="18">
        <f>CK1</f>
        <v>2</v>
      </c>
      <c r="N78">
        <v>0</v>
      </c>
    </row>
    <row r="79" spans="1:14" x14ac:dyDescent="0.4">
      <c r="A79" s="14" t="s">
        <v>198</v>
      </c>
      <c r="B79">
        <v>1</v>
      </c>
      <c r="L79" s="18">
        <f>CL1</f>
        <v>1</v>
      </c>
      <c r="N79">
        <v>0</v>
      </c>
    </row>
    <row r="80" spans="1:14" x14ac:dyDescent="0.4">
      <c r="A80" s="14" t="s">
        <v>199</v>
      </c>
      <c r="B80">
        <v>4</v>
      </c>
      <c r="L80" s="18">
        <f>CM1</f>
        <v>4</v>
      </c>
      <c r="N80" t="s">
        <v>2139</v>
      </c>
    </row>
    <row r="81" spans="1:14" x14ac:dyDescent="0.4">
      <c r="A81" s="14" t="s">
        <v>2091</v>
      </c>
      <c r="B81">
        <v>2</v>
      </c>
      <c r="L81" s="18">
        <f>CN1</f>
        <v>2</v>
      </c>
      <c r="N81">
        <v>2</v>
      </c>
    </row>
    <row r="82" spans="1:14" x14ac:dyDescent="0.4">
      <c r="A82" s="14" t="s">
        <v>200</v>
      </c>
      <c r="B82">
        <v>4</v>
      </c>
      <c r="L82" s="18">
        <f>CO1</f>
        <v>4</v>
      </c>
      <c r="N82">
        <v>1</v>
      </c>
    </row>
    <row r="83" spans="1:14" x14ac:dyDescent="0.4">
      <c r="A83" s="14" t="s">
        <v>201</v>
      </c>
      <c r="B83">
        <v>1</v>
      </c>
      <c r="L83" s="18">
        <f>CP1</f>
        <v>1</v>
      </c>
      <c r="N83">
        <v>4</v>
      </c>
    </row>
    <row r="84" spans="1:14" x14ac:dyDescent="0.4">
      <c r="A84" s="14" t="s">
        <v>202</v>
      </c>
      <c r="B84">
        <v>2</v>
      </c>
      <c r="L84" s="18">
        <f>CQ1</f>
        <v>2</v>
      </c>
      <c r="N84">
        <v>2</v>
      </c>
    </row>
    <row r="85" spans="1:14" x14ac:dyDescent="0.4">
      <c r="A85" s="14" t="s">
        <v>203</v>
      </c>
      <c r="B85">
        <v>1</v>
      </c>
      <c r="L85" s="18">
        <f>CR1</f>
        <v>1</v>
      </c>
      <c r="N85">
        <v>4</v>
      </c>
    </row>
    <row r="86" spans="1:14" x14ac:dyDescent="0.4">
      <c r="A86" s="14" t="s">
        <v>204</v>
      </c>
      <c r="B86">
        <v>2</v>
      </c>
      <c r="L86" s="18">
        <f>CS1</f>
        <v>2</v>
      </c>
      <c r="N86">
        <v>1</v>
      </c>
    </row>
    <row r="87" spans="1:14" x14ac:dyDescent="0.4">
      <c r="A87" s="14" t="s">
        <v>205</v>
      </c>
      <c r="B87">
        <v>2</v>
      </c>
      <c r="C87">
        <v>3</v>
      </c>
      <c r="L87" s="18" t="str">
        <f>CT1</f>
        <v>2,3</v>
      </c>
      <c r="N87">
        <v>2</v>
      </c>
    </row>
    <row r="88" spans="1:14" x14ac:dyDescent="0.4">
      <c r="A88" s="14" t="s">
        <v>206</v>
      </c>
      <c r="B88">
        <v>0</v>
      </c>
      <c r="L88" s="18">
        <f>CU1</f>
        <v>0</v>
      </c>
      <c r="N88">
        <v>1</v>
      </c>
    </row>
    <row r="89" spans="1:14" x14ac:dyDescent="0.4">
      <c r="A89" s="14" t="s">
        <v>207</v>
      </c>
      <c r="B89">
        <v>0</v>
      </c>
      <c r="L89" s="18">
        <f>CV1</f>
        <v>0</v>
      </c>
      <c r="N89">
        <v>2</v>
      </c>
    </row>
    <row r="90" spans="1:14" x14ac:dyDescent="0.4">
      <c r="A90" s="14" t="s">
        <v>208</v>
      </c>
      <c r="B90">
        <v>1</v>
      </c>
      <c r="C90">
        <v>2</v>
      </c>
      <c r="D90">
        <v>4</v>
      </c>
      <c r="L90" s="18" t="str">
        <f>CW1</f>
        <v>1,2,4</v>
      </c>
      <c r="N90" t="s">
        <v>2148</v>
      </c>
    </row>
    <row r="91" spans="1:14" x14ac:dyDescent="0.4">
      <c r="A91" s="14" t="s">
        <v>209</v>
      </c>
      <c r="B91">
        <v>2</v>
      </c>
      <c r="C91">
        <v>4</v>
      </c>
      <c r="L91" s="18" t="str">
        <f>CX1</f>
        <v>2,4</v>
      </c>
      <c r="N91">
        <v>0</v>
      </c>
    </row>
    <row r="92" spans="1:14" x14ac:dyDescent="0.4">
      <c r="A92" s="14" t="s">
        <v>210</v>
      </c>
      <c r="B92">
        <v>1</v>
      </c>
      <c r="L92" s="18">
        <f>CY1</f>
        <v>1</v>
      </c>
      <c r="N92">
        <v>0</v>
      </c>
    </row>
    <row r="93" spans="1:14" x14ac:dyDescent="0.4">
      <c r="A93" s="14" t="s">
        <v>211</v>
      </c>
      <c r="B93">
        <v>2</v>
      </c>
      <c r="L93" s="18">
        <f>CZ1</f>
        <v>2</v>
      </c>
      <c r="N93" t="s">
        <v>2144</v>
      </c>
    </row>
    <row r="94" spans="1:14" x14ac:dyDescent="0.4">
      <c r="A94" s="14" t="s">
        <v>212</v>
      </c>
      <c r="B94">
        <v>1</v>
      </c>
      <c r="C94">
        <v>2</v>
      </c>
      <c r="L94" s="18" t="str">
        <f>DA1</f>
        <v>1,2</v>
      </c>
      <c r="N94" t="s">
        <v>2140</v>
      </c>
    </row>
    <row r="95" spans="1:14" x14ac:dyDescent="0.4">
      <c r="A95" s="14" t="s">
        <v>213</v>
      </c>
      <c r="B95">
        <v>1</v>
      </c>
      <c r="L95" s="18">
        <f>DB1</f>
        <v>1</v>
      </c>
      <c r="N95">
        <v>1</v>
      </c>
    </row>
    <row r="96" spans="1:14" x14ac:dyDescent="0.4">
      <c r="A96" s="14" t="s">
        <v>214</v>
      </c>
      <c r="B96">
        <v>1</v>
      </c>
      <c r="L96" s="18">
        <f>DC1</f>
        <v>1</v>
      </c>
      <c r="N96">
        <v>2</v>
      </c>
    </row>
    <row r="97" spans="1:14" x14ac:dyDescent="0.4">
      <c r="A97" s="14" t="s">
        <v>215</v>
      </c>
      <c r="B97">
        <v>0</v>
      </c>
      <c r="L97" s="18">
        <f>DD1</f>
        <v>0</v>
      </c>
      <c r="N97" t="s">
        <v>2147</v>
      </c>
    </row>
    <row r="98" spans="1:14" x14ac:dyDescent="0.4">
      <c r="A98" s="14" t="s">
        <v>216</v>
      </c>
      <c r="B98">
        <v>1</v>
      </c>
      <c r="L98" s="18">
        <f>DE1</f>
        <v>1</v>
      </c>
      <c r="N98">
        <v>1</v>
      </c>
    </row>
    <row r="99" spans="1:14" x14ac:dyDescent="0.4">
      <c r="A99" s="14" t="s">
        <v>217</v>
      </c>
      <c r="B99">
        <v>2</v>
      </c>
      <c r="L99" s="18">
        <f>DF1</f>
        <v>2</v>
      </c>
      <c r="N99">
        <v>1</v>
      </c>
    </row>
    <row r="100" spans="1:14" x14ac:dyDescent="0.4">
      <c r="A100" s="14" t="s">
        <v>218</v>
      </c>
      <c r="B100">
        <v>2</v>
      </c>
      <c r="C100">
        <v>3</v>
      </c>
      <c r="L100" s="18" t="str">
        <f>DG1</f>
        <v>2,3</v>
      </c>
      <c r="N100">
        <v>0</v>
      </c>
    </row>
    <row r="101" spans="1:14" x14ac:dyDescent="0.4">
      <c r="L101" s="17"/>
      <c r="N101">
        <v>1</v>
      </c>
    </row>
    <row r="102" spans="1:14" x14ac:dyDescent="0.4">
      <c r="L102" s="17"/>
      <c r="N102">
        <v>2</v>
      </c>
    </row>
    <row r="103" spans="1:14" x14ac:dyDescent="0.4">
      <c r="L103" s="17"/>
      <c r="N103" t="s">
        <v>2148</v>
      </c>
    </row>
    <row r="104" spans="1:14" x14ac:dyDescent="0.4">
      <c r="L104" s="17"/>
    </row>
    <row r="105" spans="1:14" x14ac:dyDescent="0.4">
      <c r="L105" s="17"/>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workbookViewId="0">
      <selection activeCell="G9" sqref="G9"/>
    </sheetView>
  </sheetViews>
  <sheetFormatPr defaultRowHeight="18.75" x14ac:dyDescent="0.4"/>
  <cols>
    <col min="1" max="1" width="18.375" customWidth="1"/>
  </cols>
  <sheetData>
    <row r="1" spans="1:111" x14ac:dyDescent="0.4">
      <c r="A1" s="14" t="s">
        <v>121</v>
      </c>
      <c r="B1">
        <v>2</v>
      </c>
      <c r="C1">
        <v>6</v>
      </c>
      <c r="L1" s="9" t="s">
        <v>1344</v>
      </c>
      <c r="M1" s="3" t="s">
        <v>1345</v>
      </c>
      <c r="N1" s="3" t="s">
        <v>1346</v>
      </c>
      <c r="O1" s="3" t="s">
        <v>1347</v>
      </c>
      <c r="P1" s="3">
        <v>4</v>
      </c>
      <c r="Q1" s="3" t="s">
        <v>1201</v>
      </c>
      <c r="R1" s="3" t="s">
        <v>1349</v>
      </c>
      <c r="S1" s="3" t="s">
        <v>1197</v>
      </c>
      <c r="T1" s="3" t="s">
        <v>1201</v>
      </c>
      <c r="U1" s="3">
        <v>4</v>
      </c>
      <c r="V1" s="3" t="s">
        <v>1352</v>
      </c>
      <c r="W1" s="3">
        <v>1</v>
      </c>
      <c r="X1" s="3">
        <v>1</v>
      </c>
      <c r="Y1" s="3" t="s">
        <v>1480</v>
      </c>
      <c r="Z1" s="3" t="s">
        <v>1730</v>
      </c>
      <c r="AA1" s="3">
        <v>0</v>
      </c>
      <c r="AB1" s="3" t="s">
        <v>1205</v>
      </c>
      <c r="AC1" s="3">
        <v>4</v>
      </c>
      <c r="AD1" s="3">
        <v>1</v>
      </c>
      <c r="AE1" s="3" t="s">
        <v>1744</v>
      </c>
      <c r="AF1" s="9" t="s">
        <v>1214</v>
      </c>
      <c r="AG1" s="3">
        <v>1</v>
      </c>
      <c r="AH1" s="3" t="s">
        <v>1201</v>
      </c>
      <c r="AI1" s="3">
        <v>2</v>
      </c>
      <c r="AJ1" s="3">
        <v>2</v>
      </c>
      <c r="AK1" s="3">
        <v>1</v>
      </c>
      <c r="AL1" s="3">
        <v>4</v>
      </c>
      <c r="AM1" s="3">
        <v>1</v>
      </c>
      <c r="AN1" s="3">
        <v>5</v>
      </c>
      <c r="AO1" s="3" t="s">
        <v>1355</v>
      </c>
      <c r="AP1" s="3">
        <v>1</v>
      </c>
      <c r="AQ1" s="3" t="s">
        <v>1241</v>
      </c>
      <c r="AR1" s="3" t="s">
        <v>1355</v>
      </c>
      <c r="AS1" s="3">
        <v>1</v>
      </c>
      <c r="AT1" s="3">
        <v>4</v>
      </c>
      <c r="AU1" s="3">
        <v>4</v>
      </c>
      <c r="AV1" s="3" t="s">
        <v>1201</v>
      </c>
      <c r="AW1" s="3">
        <v>1</v>
      </c>
      <c r="AX1" s="3">
        <v>1</v>
      </c>
      <c r="AY1" s="3">
        <v>1</v>
      </c>
      <c r="AZ1" s="9" t="s">
        <v>1201</v>
      </c>
      <c r="BA1" s="3">
        <v>0</v>
      </c>
      <c r="BB1" s="3" t="s">
        <v>1214</v>
      </c>
      <c r="BC1" s="3">
        <v>0</v>
      </c>
      <c r="BD1" s="3">
        <v>5</v>
      </c>
      <c r="BE1" s="3">
        <v>0</v>
      </c>
      <c r="BF1" s="3">
        <v>0</v>
      </c>
      <c r="BG1" s="3">
        <v>1</v>
      </c>
      <c r="BH1" s="3" t="s">
        <v>1214</v>
      </c>
      <c r="BI1" s="3">
        <v>1</v>
      </c>
      <c r="BJ1" s="3">
        <v>4</v>
      </c>
      <c r="BK1" s="3">
        <v>0</v>
      </c>
      <c r="BL1" s="3" t="s">
        <v>1203</v>
      </c>
      <c r="BM1" s="3">
        <v>4</v>
      </c>
      <c r="BN1" s="3" t="s">
        <v>1464</v>
      </c>
      <c r="BO1" s="3" t="s">
        <v>1206</v>
      </c>
      <c r="BP1" s="3" t="s">
        <v>1205</v>
      </c>
      <c r="BQ1" s="3">
        <v>0</v>
      </c>
      <c r="BR1" s="3">
        <v>7</v>
      </c>
      <c r="BS1" s="3" t="s">
        <v>1205</v>
      </c>
      <c r="BT1" s="9">
        <v>0</v>
      </c>
      <c r="BU1" s="3" t="s">
        <v>1464</v>
      </c>
      <c r="BV1" s="3" t="s">
        <v>1201</v>
      </c>
      <c r="BW1" s="3">
        <v>1</v>
      </c>
      <c r="BX1" s="3" t="s">
        <v>1227</v>
      </c>
      <c r="BY1" s="3">
        <v>6</v>
      </c>
      <c r="BZ1" s="3" t="s">
        <v>1241</v>
      </c>
      <c r="CA1" s="3">
        <v>0</v>
      </c>
      <c r="CB1" s="3">
        <v>1</v>
      </c>
      <c r="CC1" s="3">
        <v>2</v>
      </c>
      <c r="CD1" s="3">
        <v>0</v>
      </c>
      <c r="CE1" s="3">
        <v>3</v>
      </c>
      <c r="CF1" s="3" t="s">
        <v>1201</v>
      </c>
      <c r="CG1" s="3">
        <v>0</v>
      </c>
      <c r="CH1" s="3">
        <v>0</v>
      </c>
      <c r="CI1" s="3">
        <v>4</v>
      </c>
      <c r="CJ1" s="3">
        <v>4</v>
      </c>
      <c r="CK1" s="3">
        <v>4</v>
      </c>
      <c r="CL1" s="3">
        <v>0</v>
      </c>
      <c r="CM1" s="3" t="s">
        <v>1197</v>
      </c>
      <c r="CN1" s="9">
        <v>1</v>
      </c>
      <c r="CO1" s="3">
        <v>2</v>
      </c>
      <c r="CP1" s="3">
        <v>4</v>
      </c>
      <c r="CQ1" s="3">
        <v>2</v>
      </c>
      <c r="CR1" s="3" t="s">
        <v>1201</v>
      </c>
      <c r="CS1" s="3">
        <v>3</v>
      </c>
      <c r="CT1" s="3" t="s">
        <v>1205</v>
      </c>
      <c r="CU1" s="3">
        <v>0</v>
      </c>
      <c r="CV1" s="3">
        <v>0</v>
      </c>
      <c r="CW1" s="3">
        <v>1</v>
      </c>
      <c r="CX1" s="3" t="s">
        <v>1365</v>
      </c>
      <c r="CY1" s="3" t="s">
        <v>1893</v>
      </c>
      <c r="CZ1" s="3">
        <v>1</v>
      </c>
      <c r="DA1" s="3">
        <v>4</v>
      </c>
      <c r="DB1" s="3">
        <v>0</v>
      </c>
      <c r="DC1" s="3" t="s">
        <v>1201</v>
      </c>
      <c r="DD1" s="3">
        <v>0</v>
      </c>
      <c r="DE1" s="3">
        <v>1</v>
      </c>
      <c r="DF1" s="3" t="s">
        <v>1201</v>
      </c>
      <c r="DG1" s="3" t="s">
        <v>1215</v>
      </c>
    </row>
    <row r="2" spans="1:111" x14ac:dyDescent="0.4">
      <c r="A2" s="14" t="s">
        <v>122</v>
      </c>
      <c r="B2">
        <v>1</v>
      </c>
      <c r="C2">
        <v>6</v>
      </c>
      <c r="I2">
        <v>0</v>
      </c>
      <c r="J2">
        <f>COUNTIF($B$1:$H$100,"0")</f>
        <v>17</v>
      </c>
      <c r="L2" s="18" t="str">
        <f>M1</f>
        <v>1,6</v>
      </c>
    </row>
    <row r="3" spans="1:111" x14ac:dyDescent="0.4">
      <c r="A3" s="14" t="s">
        <v>123</v>
      </c>
      <c r="B3">
        <v>2</v>
      </c>
      <c r="C3">
        <v>3</v>
      </c>
      <c r="D3">
        <v>5</v>
      </c>
      <c r="I3">
        <v>1</v>
      </c>
      <c r="J3">
        <f>COUNTIF($B$1:$H$100,"1")</f>
        <v>50</v>
      </c>
      <c r="L3" s="18" t="str">
        <f>N1</f>
        <v>2,3,5</v>
      </c>
    </row>
    <row r="4" spans="1:111" x14ac:dyDescent="0.4">
      <c r="A4" s="14" t="s">
        <v>124</v>
      </c>
      <c r="B4">
        <v>1</v>
      </c>
      <c r="C4">
        <v>2</v>
      </c>
      <c r="D4">
        <v>5</v>
      </c>
      <c r="I4">
        <v>2</v>
      </c>
      <c r="J4">
        <f>COUNTIF($B$1:$H$100,"2")</f>
        <v>24</v>
      </c>
      <c r="L4" s="18" t="str">
        <f>O1</f>
        <v>1,2,5</v>
      </c>
      <c r="N4" s="3" t="s">
        <v>2173</v>
      </c>
    </row>
    <row r="5" spans="1:111" x14ac:dyDescent="0.4">
      <c r="A5" s="14" t="s">
        <v>125</v>
      </c>
      <c r="B5">
        <v>4</v>
      </c>
      <c r="I5">
        <v>3</v>
      </c>
      <c r="J5">
        <f>COUNTIF($B$1:$H$100,"3")</f>
        <v>8</v>
      </c>
      <c r="L5" s="18">
        <f>P1</f>
        <v>4</v>
      </c>
      <c r="N5" s="15" t="s">
        <v>2151</v>
      </c>
    </row>
    <row r="6" spans="1:111" x14ac:dyDescent="0.4">
      <c r="A6" s="14" t="s">
        <v>126</v>
      </c>
      <c r="B6">
        <v>1</v>
      </c>
      <c r="C6">
        <v>4</v>
      </c>
      <c r="I6">
        <v>4</v>
      </c>
      <c r="J6">
        <f>COUNTIF($B$1:$H$100,"4")</f>
        <v>38</v>
      </c>
      <c r="L6" s="18" t="str">
        <f>Q1</f>
        <v>1,4</v>
      </c>
      <c r="N6" s="15" t="s">
        <v>2273</v>
      </c>
    </row>
    <row r="7" spans="1:111" x14ac:dyDescent="0.4">
      <c r="A7" s="14" t="s">
        <v>127</v>
      </c>
      <c r="B7">
        <v>2</v>
      </c>
      <c r="C7">
        <v>4</v>
      </c>
      <c r="D7">
        <v>7</v>
      </c>
      <c r="I7">
        <v>5</v>
      </c>
      <c r="J7">
        <f>COUNTIF($B$1:$H$100,"5")</f>
        <v>12</v>
      </c>
      <c r="L7" s="18" t="str">
        <f>R1</f>
        <v>2,4,7</v>
      </c>
      <c r="N7" s="15" t="s">
        <v>2156</v>
      </c>
    </row>
    <row r="8" spans="1:111" x14ac:dyDescent="0.4">
      <c r="A8" s="14" t="s">
        <v>128</v>
      </c>
      <c r="B8">
        <v>2</v>
      </c>
      <c r="C8">
        <v>4</v>
      </c>
      <c r="I8">
        <v>6</v>
      </c>
      <c r="J8">
        <f>COUNTIF($B$1:$H$100,"6")</f>
        <v>7</v>
      </c>
      <c r="L8" s="18" t="str">
        <f>S1</f>
        <v>2,4</v>
      </c>
      <c r="N8" s="15">
        <v>4</v>
      </c>
    </row>
    <row r="9" spans="1:111" x14ac:dyDescent="0.4">
      <c r="A9" s="14" t="s">
        <v>129</v>
      </c>
      <c r="B9">
        <v>1</v>
      </c>
      <c r="C9">
        <v>4</v>
      </c>
      <c r="I9">
        <v>7</v>
      </c>
      <c r="J9">
        <f>COUNTIF($B$1:$H$100,"7")</f>
        <v>2</v>
      </c>
      <c r="L9" s="18" t="str">
        <f>T1</f>
        <v>1,4</v>
      </c>
      <c r="N9" s="15" t="s">
        <v>2142</v>
      </c>
    </row>
    <row r="10" spans="1:111" x14ac:dyDescent="0.4">
      <c r="A10" s="14" t="s">
        <v>130</v>
      </c>
      <c r="B10">
        <v>4</v>
      </c>
      <c r="L10" s="18">
        <f>U1</f>
        <v>4</v>
      </c>
      <c r="N10" s="15" t="s">
        <v>2274</v>
      </c>
    </row>
    <row r="11" spans="1:111" x14ac:dyDescent="0.4">
      <c r="A11" s="14" t="s">
        <v>131</v>
      </c>
      <c r="B11">
        <v>1</v>
      </c>
      <c r="C11">
        <v>2</v>
      </c>
      <c r="D11">
        <v>3</v>
      </c>
      <c r="L11" s="18" t="str">
        <f>V1</f>
        <v>1,2,3</v>
      </c>
      <c r="N11" s="15" t="s">
        <v>2140</v>
      </c>
    </row>
    <row r="12" spans="1:111" x14ac:dyDescent="0.4">
      <c r="A12" s="14" t="s">
        <v>132</v>
      </c>
      <c r="B12">
        <v>1</v>
      </c>
      <c r="L12" s="18">
        <f>W1</f>
        <v>1</v>
      </c>
      <c r="N12" s="15" t="s">
        <v>2142</v>
      </c>
    </row>
    <row r="13" spans="1:111" x14ac:dyDescent="0.4">
      <c r="A13" s="14" t="s">
        <v>133</v>
      </c>
      <c r="B13">
        <v>1</v>
      </c>
      <c r="L13" s="18">
        <f>X1</f>
        <v>1</v>
      </c>
      <c r="N13" s="15">
        <v>4</v>
      </c>
    </row>
    <row r="14" spans="1:111" x14ac:dyDescent="0.4">
      <c r="A14" s="14" t="s">
        <v>134</v>
      </c>
      <c r="B14">
        <v>2</v>
      </c>
      <c r="C14">
        <v>3</v>
      </c>
      <c r="L14" s="18" t="str">
        <f>Y1</f>
        <v>2,3</v>
      </c>
      <c r="N14" s="15" t="s">
        <v>2141</v>
      </c>
    </row>
    <row r="15" spans="1:111" x14ac:dyDescent="0.4">
      <c r="A15" s="14" t="s">
        <v>135</v>
      </c>
      <c r="B15">
        <v>2</v>
      </c>
      <c r="C15">
        <v>4</v>
      </c>
      <c r="D15">
        <v>6</v>
      </c>
      <c r="L15" s="18" t="str">
        <f>Z1</f>
        <v>2,4,6</v>
      </c>
      <c r="N15" s="15">
        <v>1</v>
      </c>
    </row>
    <row r="16" spans="1:111" x14ac:dyDescent="0.4">
      <c r="A16" s="14" t="s">
        <v>136</v>
      </c>
      <c r="B16">
        <v>0</v>
      </c>
      <c r="L16" s="18">
        <f>AA1</f>
        <v>0</v>
      </c>
      <c r="N16" s="15">
        <v>1</v>
      </c>
    </row>
    <row r="17" spans="1:16" x14ac:dyDescent="0.4">
      <c r="A17" s="14" t="s">
        <v>137</v>
      </c>
      <c r="B17">
        <v>1</v>
      </c>
      <c r="C17">
        <v>2</v>
      </c>
      <c r="D17">
        <v>4</v>
      </c>
      <c r="L17" s="18" t="str">
        <f>AB1</f>
        <v>1,2,4</v>
      </c>
      <c r="N17" s="15" t="s">
        <v>2148</v>
      </c>
    </row>
    <row r="18" spans="1:16" x14ac:dyDescent="0.4">
      <c r="A18" s="14" t="s">
        <v>138</v>
      </c>
      <c r="B18">
        <v>4</v>
      </c>
      <c r="L18" s="18">
        <f>AC1</f>
        <v>4</v>
      </c>
      <c r="N18" s="15" t="s">
        <v>2275</v>
      </c>
    </row>
    <row r="19" spans="1:16" x14ac:dyDescent="0.4">
      <c r="A19" s="14" t="s">
        <v>139</v>
      </c>
      <c r="B19">
        <v>1</v>
      </c>
      <c r="L19" s="18">
        <f>AD1</f>
        <v>1</v>
      </c>
      <c r="N19" s="15">
        <v>0</v>
      </c>
    </row>
    <row r="20" spans="1:16" x14ac:dyDescent="0.4">
      <c r="A20" s="14" t="s">
        <v>140</v>
      </c>
      <c r="B20">
        <v>1</v>
      </c>
      <c r="C20">
        <v>2</v>
      </c>
      <c r="D20">
        <v>3</v>
      </c>
      <c r="E20">
        <v>5</v>
      </c>
      <c r="L20" s="18" t="str">
        <f>AE1</f>
        <v>1,2,3,5</v>
      </c>
      <c r="N20" s="15" t="s">
        <v>2144</v>
      </c>
    </row>
    <row r="21" spans="1:16" x14ac:dyDescent="0.4">
      <c r="A21" s="14" t="s">
        <v>1100</v>
      </c>
      <c r="B21">
        <v>1</v>
      </c>
      <c r="C21">
        <v>5</v>
      </c>
      <c r="L21" s="18" t="str">
        <f>AF1</f>
        <v>1,5</v>
      </c>
      <c r="M21" s="17"/>
      <c r="N21" s="17">
        <v>4</v>
      </c>
      <c r="O21" s="17"/>
      <c r="P21" s="17"/>
    </row>
    <row r="22" spans="1:16" x14ac:dyDescent="0.4">
      <c r="A22" s="14" t="s">
        <v>142</v>
      </c>
      <c r="B22">
        <v>1</v>
      </c>
      <c r="L22" s="18">
        <f>AG1</f>
        <v>1</v>
      </c>
      <c r="N22">
        <v>1</v>
      </c>
    </row>
    <row r="23" spans="1:16" x14ac:dyDescent="0.4">
      <c r="A23" s="14" t="s">
        <v>143</v>
      </c>
      <c r="B23">
        <v>1</v>
      </c>
      <c r="C23">
        <v>4</v>
      </c>
      <c r="L23" s="18" t="str">
        <f>AH1</f>
        <v>1,4</v>
      </c>
      <c r="N23" t="s">
        <v>2184</v>
      </c>
    </row>
    <row r="24" spans="1:16" x14ac:dyDescent="0.4">
      <c r="A24" s="14" t="s">
        <v>144</v>
      </c>
      <c r="B24">
        <v>2</v>
      </c>
      <c r="L24" s="18">
        <f>AI1</f>
        <v>2</v>
      </c>
      <c r="N24" t="s">
        <v>2157</v>
      </c>
    </row>
    <row r="25" spans="1:16" x14ac:dyDescent="0.4">
      <c r="A25" s="14" t="s">
        <v>145</v>
      </c>
      <c r="B25">
        <v>2</v>
      </c>
      <c r="L25" s="18">
        <f>AJ1</f>
        <v>2</v>
      </c>
      <c r="N25">
        <v>1</v>
      </c>
    </row>
    <row r="26" spans="1:16" x14ac:dyDescent="0.4">
      <c r="A26" s="14" t="s">
        <v>146</v>
      </c>
      <c r="B26">
        <v>1</v>
      </c>
      <c r="L26" s="18">
        <f>AK1</f>
        <v>1</v>
      </c>
      <c r="N26" t="s">
        <v>2142</v>
      </c>
    </row>
    <row r="27" spans="1:16" x14ac:dyDescent="0.4">
      <c r="A27" s="14" t="s">
        <v>147</v>
      </c>
      <c r="B27">
        <v>4</v>
      </c>
      <c r="L27" s="18">
        <f>AL1</f>
        <v>4</v>
      </c>
      <c r="N27">
        <v>2</v>
      </c>
    </row>
    <row r="28" spans="1:16" x14ac:dyDescent="0.4">
      <c r="A28" s="14" t="s">
        <v>148</v>
      </c>
      <c r="B28">
        <v>1</v>
      </c>
      <c r="L28" s="18">
        <f>AM1</f>
        <v>1</v>
      </c>
      <c r="N28">
        <v>2</v>
      </c>
    </row>
    <row r="29" spans="1:16" x14ac:dyDescent="0.4">
      <c r="A29" s="14" t="s">
        <v>149</v>
      </c>
      <c r="B29">
        <v>5</v>
      </c>
      <c r="L29" s="18">
        <f>AN1</f>
        <v>5</v>
      </c>
      <c r="N29">
        <v>1</v>
      </c>
    </row>
    <row r="30" spans="1:16" x14ac:dyDescent="0.4">
      <c r="A30" s="14" t="s">
        <v>150</v>
      </c>
      <c r="B30">
        <v>1</v>
      </c>
      <c r="C30">
        <v>2</v>
      </c>
      <c r="L30" s="18" t="str">
        <f>AO1</f>
        <v>1,2</v>
      </c>
      <c r="N30">
        <v>4</v>
      </c>
    </row>
    <row r="31" spans="1:16" x14ac:dyDescent="0.4">
      <c r="A31" s="14" t="s">
        <v>151</v>
      </c>
      <c r="B31">
        <v>1</v>
      </c>
      <c r="L31" s="18">
        <f>AP1</f>
        <v>1</v>
      </c>
      <c r="N31">
        <v>1</v>
      </c>
    </row>
    <row r="32" spans="1:16" x14ac:dyDescent="0.4">
      <c r="A32" s="14" t="s">
        <v>152</v>
      </c>
      <c r="B32">
        <v>4</v>
      </c>
      <c r="C32">
        <v>5</v>
      </c>
      <c r="L32" s="18" t="str">
        <f>AQ1</f>
        <v>4,5</v>
      </c>
      <c r="N32">
        <v>5</v>
      </c>
    </row>
    <row r="33" spans="1:14" x14ac:dyDescent="0.4">
      <c r="A33" s="14" t="s">
        <v>153</v>
      </c>
      <c r="B33">
        <v>1</v>
      </c>
      <c r="C33">
        <v>2</v>
      </c>
      <c r="L33" s="18" t="str">
        <f>AR1</f>
        <v>1,2</v>
      </c>
      <c r="N33" t="s">
        <v>2147</v>
      </c>
    </row>
    <row r="34" spans="1:14" x14ac:dyDescent="0.4">
      <c r="A34" s="14" t="s">
        <v>154</v>
      </c>
      <c r="B34">
        <v>1</v>
      </c>
      <c r="L34" s="18">
        <f>AS1</f>
        <v>1</v>
      </c>
      <c r="N34">
        <v>1</v>
      </c>
    </row>
    <row r="35" spans="1:14" x14ac:dyDescent="0.4">
      <c r="A35" s="14" t="s">
        <v>155</v>
      </c>
      <c r="B35">
        <v>4</v>
      </c>
      <c r="L35" s="18">
        <f>AT1</f>
        <v>4</v>
      </c>
      <c r="N35" t="s">
        <v>2155</v>
      </c>
    </row>
    <row r="36" spans="1:14" x14ac:dyDescent="0.4">
      <c r="A36" s="14" t="s">
        <v>156</v>
      </c>
      <c r="B36">
        <v>4</v>
      </c>
      <c r="L36" s="18">
        <f>AU1</f>
        <v>4</v>
      </c>
      <c r="N36" t="s">
        <v>2147</v>
      </c>
    </row>
    <row r="37" spans="1:14" x14ac:dyDescent="0.4">
      <c r="A37" s="14" t="s">
        <v>157</v>
      </c>
      <c r="B37">
        <v>1</v>
      </c>
      <c r="C37">
        <v>4</v>
      </c>
      <c r="L37" s="18" t="str">
        <f>AV1</f>
        <v>1,4</v>
      </c>
      <c r="N37">
        <v>1</v>
      </c>
    </row>
    <row r="38" spans="1:14" x14ac:dyDescent="0.4">
      <c r="A38" s="14" t="s">
        <v>158</v>
      </c>
      <c r="B38">
        <v>1</v>
      </c>
      <c r="L38" s="18">
        <f>AW1</f>
        <v>1</v>
      </c>
      <c r="N38">
        <v>4</v>
      </c>
    </row>
    <row r="39" spans="1:14" x14ac:dyDescent="0.4">
      <c r="A39" s="14" t="s">
        <v>159</v>
      </c>
      <c r="B39">
        <v>1</v>
      </c>
      <c r="L39" s="18">
        <f>AX1</f>
        <v>1</v>
      </c>
      <c r="N39">
        <v>4</v>
      </c>
    </row>
    <row r="40" spans="1:14" x14ac:dyDescent="0.4">
      <c r="A40" s="14" t="s">
        <v>160</v>
      </c>
      <c r="B40">
        <v>1</v>
      </c>
      <c r="L40" s="18">
        <f>AY1</f>
        <v>1</v>
      </c>
      <c r="N40" t="s">
        <v>2142</v>
      </c>
    </row>
    <row r="41" spans="1:14" x14ac:dyDescent="0.4">
      <c r="A41" s="14" t="s">
        <v>625</v>
      </c>
      <c r="B41">
        <v>1</v>
      </c>
      <c r="C41">
        <v>4</v>
      </c>
      <c r="L41" s="18" t="str">
        <f>AZ1</f>
        <v>1,4</v>
      </c>
      <c r="N41">
        <v>1</v>
      </c>
    </row>
    <row r="42" spans="1:14" x14ac:dyDescent="0.4">
      <c r="A42" s="14" t="s">
        <v>161</v>
      </c>
      <c r="B42">
        <v>0</v>
      </c>
      <c r="L42" s="18">
        <f>BA1</f>
        <v>0</v>
      </c>
      <c r="N42">
        <v>1</v>
      </c>
    </row>
    <row r="43" spans="1:14" x14ac:dyDescent="0.4">
      <c r="A43" s="14" t="s">
        <v>162</v>
      </c>
      <c r="B43">
        <v>1</v>
      </c>
      <c r="C43">
        <v>5</v>
      </c>
      <c r="L43" s="18" t="str">
        <f>BB1</f>
        <v>1,5</v>
      </c>
      <c r="N43">
        <v>1</v>
      </c>
    </row>
    <row r="44" spans="1:14" x14ac:dyDescent="0.4">
      <c r="A44" s="14" t="s">
        <v>163</v>
      </c>
      <c r="B44">
        <v>0</v>
      </c>
      <c r="L44" s="18">
        <f>BC1</f>
        <v>0</v>
      </c>
      <c r="N44" t="s">
        <v>2142</v>
      </c>
    </row>
    <row r="45" spans="1:14" x14ac:dyDescent="0.4">
      <c r="A45" s="14" t="s">
        <v>164</v>
      </c>
      <c r="B45">
        <v>5</v>
      </c>
      <c r="L45" s="18">
        <f>BD1</f>
        <v>5</v>
      </c>
      <c r="N45">
        <v>0</v>
      </c>
    </row>
    <row r="46" spans="1:14" x14ac:dyDescent="0.4">
      <c r="A46" s="14" t="s">
        <v>165</v>
      </c>
      <c r="B46">
        <v>0</v>
      </c>
      <c r="L46" s="18">
        <f>BE1</f>
        <v>0</v>
      </c>
      <c r="N46" t="s">
        <v>2157</v>
      </c>
    </row>
    <row r="47" spans="1:14" x14ac:dyDescent="0.4">
      <c r="A47" s="14" t="s">
        <v>166</v>
      </c>
      <c r="B47">
        <v>0</v>
      </c>
      <c r="L47" s="18">
        <f>BF1</f>
        <v>0</v>
      </c>
      <c r="N47">
        <v>0</v>
      </c>
    </row>
    <row r="48" spans="1:14" x14ac:dyDescent="0.4">
      <c r="A48" s="14" t="s">
        <v>167</v>
      </c>
      <c r="B48">
        <v>1</v>
      </c>
      <c r="L48" s="18">
        <f>BG1</f>
        <v>1</v>
      </c>
      <c r="N48">
        <v>5</v>
      </c>
    </row>
    <row r="49" spans="1:14" x14ac:dyDescent="0.4">
      <c r="A49" s="14" t="s">
        <v>168</v>
      </c>
      <c r="B49">
        <v>1</v>
      </c>
      <c r="C49">
        <v>5</v>
      </c>
      <c r="L49" s="18" t="str">
        <f>BH1</f>
        <v>1,5</v>
      </c>
      <c r="N49">
        <v>0</v>
      </c>
    </row>
    <row r="50" spans="1:14" x14ac:dyDescent="0.4">
      <c r="A50" s="14" t="s">
        <v>169</v>
      </c>
      <c r="B50">
        <v>1</v>
      </c>
      <c r="L50" s="18">
        <f>BI1</f>
        <v>1</v>
      </c>
      <c r="N50">
        <v>0</v>
      </c>
    </row>
    <row r="51" spans="1:14" x14ac:dyDescent="0.4">
      <c r="A51" s="14" t="s">
        <v>170</v>
      </c>
      <c r="B51">
        <v>4</v>
      </c>
      <c r="L51" s="18">
        <f>BJ1</f>
        <v>4</v>
      </c>
      <c r="N51">
        <v>1</v>
      </c>
    </row>
    <row r="52" spans="1:14" x14ac:dyDescent="0.4">
      <c r="A52" s="14" t="s">
        <v>171</v>
      </c>
      <c r="B52">
        <v>0</v>
      </c>
      <c r="L52" s="18">
        <f>BK1</f>
        <v>0</v>
      </c>
      <c r="N52" t="s">
        <v>2157</v>
      </c>
    </row>
    <row r="53" spans="1:14" x14ac:dyDescent="0.4">
      <c r="A53" s="14" t="s">
        <v>172</v>
      </c>
      <c r="B53">
        <v>1</v>
      </c>
      <c r="C53">
        <v>6</v>
      </c>
      <c r="L53" s="18" t="str">
        <f>BL1</f>
        <v>1,6</v>
      </c>
      <c r="N53">
        <v>1</v>
      </c>
    </row>
    <row r="54" spans="1:14" x14ac:dyDescent="0.4">
      <c r="A54" s="14" t="s">
        <v>173</v>
      </c>
      <c r="B54">
        <v>4</v>
      </c>
      <c r="L54" s="18">
        <f>BM1</f>
        <v>4</v>
      </c>
      <c r="N54">
        <v>4</v>
      </c>
    </row>
    <row r="55" spans="1:14" x14ac:dyDescent="0.4">
      <c r="A55" s="14" t="s">
        <v>174</v>
      </c>
      <c r="B55">
        <v>1</v>
      </c>
      <c r="C55">
        <v>4</v>
      </c>
      <c r="D55">
        <v>6</v>
      </c>
      <c r="L55" s="18" t="str">
        <f>BN1</f>
        <v>1,4,6</v>
      </c>
      <c r="N55">
        <v>0</v>
      </c>
    </row>
    <row r="56" spans="1:14" x14ac:dyDescent="0.4">
      <c r="A56" s="14" t="s">
        <v>175</v>
      </c>
      <c r="B56">
        <v>1</v>
      </c>
      <c r="C56">
        <v>2</v>
      </c>
      <c r="L56" s="18" t="str">
        <f>BO1</f>
        <v>1,2</v>
      </c>
      <c r="N56" t="s">
        <v>2151</v>
      </c>
    </row>
    <row r="57" spans="1:14" x14ac:dyDescent="0.4">
      <c r="A57" s="14" t="s">
        <v>176</v>
      </c>
      <c r="B57">
        <v>1</v>
      </c>
      <c r="C57">
        <v>2</v>
      </c>
      <c r="D57">
        <v>4</v>
      </c>
      <c r="L57" s="18" t="str">
        <f>BP1</f>
        <v>1,2,4</v>
      </c>
      <c r="N57">
        <v>4</v>
      </c>
    </row>
    <row r="58" spans="1:14" x14ac:dyDescent="0.4">
      <c r="A58" s="14" t="s">
        <v>177</v>
      </c>
      <c r="B58">
        <v>0</v>
      </c>
      <c r="L58" s="18">
        <f>BQ1</f>
        <v>0</v>
      </c>
      <c r="N58" t="s">
        <v>2178</v>
      </c>
    </row>
    <row r="59" spans="1:14" x14ac:dyDescent="0.4">
      <c r="A59" s="14" t="s">
        <v>178</v>
      </c>
      <c r="B59">
        <v>7</v>
      </c>
      <c r="L59" s="18">
        <f>BR1</f>
        <v>7</v>
      </c>
      <c r="N59" t="s">
        <v>2147</v>
      </c>
    </row>
    <row r="60" spans="1:14" x14ac:dyDescent="0.4">
      <c r="A60" s="14" t="s">
        <v>179</v>
      </c>
      <c r="B60">
        <v>1</v>
      </c>
      <c r="C60">
        <v>2</v>
      </c>
      <c r="D60">
        <v>4</v>
      </c>
      <c r="L60" s="18" t="str">
        <f>BS1</f>
        <v>1,2,4</v>
      </c>
      <c r="N60" t="s">
        <v>2144</v>
      </c>
    </row>
    <row r="61" spans="1:14" x14ac:dyDescent="0.4">
      <c r="A61" s="14" t="s">
        <v>1700</v>
      </c>
      <c r="B61">
        <v>0</v>
      </c>
      <c r="L61" s="18">
        <f>BT1</f>
        <v>0</v>
      </c>
      <c r="N61">
        <v>0</v>
      </c>
    </row>
    <row r="62" spans="1:14" x14ac:dyDescent="0.4">
      <c r="A62" s="14" t="s">
        <v>181</v>
      </c>
      <c r="B62">
        <v>1</v>
      </c>
      <c r="C62">
        <v>4</v>
      </c>
      <c r="D62">
        <v>6</v>
      </c>
      <c r="L62" s="18" t="str">
        <f>BU1</f>
        <v>1,4,6</v>
      </c>
      <c r="N62">
        <v>7</v>
      </c>
    </row>
    <row r="63" spans="1:14" x14ac:dyDescent="0.4">
      <c r="A63" s="14" t="s">
        <v>182</v>
      </c>
      <c r="B63">
        <v>1</v>
      </c>
      <c r="C63">
        <v>4</v>
      </c>
      <c r="L63" s="18" t="str">
        <f>BV1</f>
        <v>1,4</v>
      </c>
      <c r="N63" t="s">
        <v>2144</v>
      </c>
    </row>
    <row r="64" spans="1:14" x14ac:dyDescent="0.4">
      <c r="A64" s="14" t="s">
        <v>183</v>
      </c>
      <c r="B64">
        <v>1</v>
      </c>
      <c r="L64" s="18">
        <f>BW1</f>
        <v>1</v>
      </c>
      <c r="N64">
        <v>0</v>
      </c>
    </row>
    <row r="65" spans="1:14" x14ac:dyDescent="0.4">
      <c r="A65" s="14" t="s">
        <v>184</v>
      </c>
      <c r="B65">
        <v>1</v>
      </c>
      <c r="C65">
        <v>4</v>
      </c>
      <c r="D65">
        <v>5</v>
      </c>
      <c r="L65" s="18" t="str">
        <f>BX1</f>
        <v>1,4,5</v>
      </c>
      <c r="N65" t="s">
        <v>2178</v>
      </c>
    </row>
    <row r="66" spans="1:14" x14ac:dyDescent="0.4">
      <c r="A66" s="14" t="s">
        <v>185</v>
      </c>
      <c r="B66">
        <v>6</v>
      </c>
      <c r="L66" s="18">
        <f>BY1</f>
        <v>6</v>
      </c>
      <c r="N66" t="s">
        <v>2142</v>
      </c>
    </row>
    <row r="67" spans="1:14" x14ac:dyDescent="0.4">
      <c r="A67" s="14" t="s">
        <v>186</v>
      </c>
      <c r="B67">
        <v>4</v>
      </c>
      <c r="C67">
        <v>5</v>
      </c>
      <c r="L67" s="18" t="str">
        <f>BZ1</f>
        <v>4,5</v>
      </c>
      <c r="N67">
        <v>1</v>
      </c>
    </row>
    <row r="68" spans="1:14" x14ac:dyDescent="0.4">
      <c r="A68" s="14" t="s">
        <v>187</v>
      </c>
      <c r="B68">
        <v>0</v>
      </c>
      <c r="L68" s="18">
        <f>CA1</f>
        <v>0</v>
      </c>
      <c r="N68" t="s">
        <v>2153</v>
      </c>
    </row>
    <row r="69" spans="1:14" x14ac:dyDescent="0.4">
      <c r="A69" s="14" t="s">
        <v>188</v>
      </c>
      <c r="B69">
        <v>1</v>
      </c>
      <c r="L69" s="18">
        <f>CB1</f>
        <v>1</v>
      </c>
      <c r="N69">
        <v>6</v>
      </c>
    </row>
    <row r="70" spans="1:14" x14ac:dyDescent="0.4">
      <c r="A70" s="14" t="s">
        <v>189</v>
      </c>
      <c r="B70">
        <v>2</v>
      </c>
      <c r="L70" s="18">
        <f>CC1</f>
        <v>2</v>
      </c>
      <c r="N70" t="s">
        <v>2155</v>
      </c>
    </row>
    <row r="71" spans="1:14" x14ac:dyDescent="0.4">
      <c r="A71" s="14" t="s">
        <v>190</v>
      </c>
      <c r="B71">
        <v>0</v>
      </c>
      <c r="L71" s="18">
        <f>CD1</f>
        <v>0</v>
      </c>
      <c r="N71">
        <v>0</v>
      </c>
    </row>
    <row r="72" spans="1:14" x14ac:dyDescent="0.4">
      <c r="A72" s="14" t="s">
        <v>191</v>
      </c>
      <c r="B72">
        <v>3</v>
      </c>
      <c r="L72" s="18">
        <f>CE1</f>
        <v>3</v>
      </c>
      <c r="N72">
        <v>1</v>
      </c>
    </row>
    <row r="73" spans="1:14" x14ac:dyDescent="0.4">
      <c r="A73" s="14" t="s">
        <v>192</v>
      </c>
      <c r="B73">
        <v>1</v>
      </c>
      <c r="C73">
        <v>4</v>
      </c>
      <c r="L73" s="18" t="str">
        <f>CF1</f>
        <v>1,4</v>
      </c>
      <c r="N73">
        <v>2</v>
      </c>
    </row>
    <row r="74" spans="1:14" x14ac:dyDescent="0.4">
      <c r="A74" s="14" t="s">
        <v>193</v>
      </c>
      <c r="B74">
        <v>0</v>
      </c>
      <c r="L74" s="18">
        <f>CG1</f>
        <v>0</v>
      </c>
      <c r="N74">
        <v>0</v>
      </c>
    </row>
    <row r="75" spans="1:14" x14ac:dyDescent="0.4">
      <c r="A75" s="14" t="s">
        <v>194</v>
      </c>
      <c r="B75">
        <v>0</v>
      </c>
      <c r="L75" s="18">
        <f>CH1</f>
        <v>0</v>
      </c>
      <c r="N75">
        <v>3</v>
      </c>
    </row>
    <row r="76" spans="1:14" x14ac:dyDescent="0.4">
      <c r="A76" s="14" t="s">
        <v>195</v>
      </c>
      <c r="B76">
        <v>4</v>
      </c>
      <c r="L76" s="18">
        <f>CI1</f>
        <v>4</v>
      </c>
      <c r="N76" t="s">
        <v>2142</v>
      </c>
    </row>
    <row r="77" spans="1:14" x14ac:dyDescent="0.4">
      <c r="A77" s="14" t="s">
        <v>196</v>
      </c>
      <c r="B77">
        <v>4</v>
      </c>
      <c r="L77" s="18">
        <f>CJ1</f>
        <v>4</v>
      </c>
      <c r="N77">
        <v>0</v>
      </c>
    </row>
    <row r="78" spans="1:14" x14ac:dyDescent="0.4">
      <c r="A78" s="14" t="s">
        <v>197</v>
      </c>
      <c r="B78">
        <v>4</v>
      </c>
      <c r="L78" s="18">
        <f>CK1</f>
        <v>4</v>
      </c>
      <c r="N78">
        <v>0</v>
      </c>
    </row>
    <row r="79" spans="1:14" x14ac:dyDescent="0.4">
      <c r="A79" s="14" t="s">
        <v>198</v>
      </c>
      <c r="B79">
        <v>0</v>
      </c>
      <c r="L79" s="18">
        <f>CL1</f>
        <v>0</v>
      </c>
      <c r="N79">
        <v>4</v>
      </c>
    </row>
    <row r="80" spans="1:14" x14ac:dyDescent="0.4">
      <c r="A80" s="14" t="s">
        <v>199</v>
      </c>
      <c r="B80">
        <v>2</v>
      </c>
      <c r="C80">
        <v>4</v>
      </c>
      <c r="L80" s="18" t="str">
        <f>CM1</f>
        <v>2,4</v>
      </c>
      <c r="N80">
        <v>4</v>
      </c>
    </row>
    <row r="81" spans="1:14" x14ac:dyDescent="0.4">
      <c r="A81" s="14" t="s">
        <v>2091</v>
      </c>
      <c r="B81">
        <v>1</v>
      </c>
      <c r="L81" s="18">
        <f>CN1</f>
        <v>1</v>
      </c>
      <c r="N81">
        <v>4</v>
      </c>
    </row>
    <row r="82" spans="1:14" x14ac:dyDescent="0.4">
      <c r="A82" s="14" t="s">
        <v>200</v>
      </c>
      <c r="B82">
        <v>2</v>
      </c>
      <c r="L82" s="18">
        <f>CO1</f>
        <v>2</v>
      </c>
      <c r="N82">
        <v>0</v>
      </c>
    </row>
    <row r="83" spans="1:14" x14ac:dyDescent="0.4">
      <c r="A83" s="14" t="s">
        <v>201</v>
      </c>
      <c r="B83">
        <v>4</v>
      </c>
      <c r="L83" s="18">
        <f>CP1</f>
        <v>4</v>
      </c>
      <c r="N83" t="s">
        <v>2140</v>
      </c>
    </row>
    <row r="84" spans="1:14" x14ac:dyDescent="0.4">
      <c r="A84" s="14" t="s">
        <v>202</v>
      </c>
      <c r="B84">
        <v>2</v>
      </c>
      <c r="L84" s="18">
        <f>CQ1</f>
        <v>2</v>
      </c>
      <c r="N84">
        <v>1</v>
      </c>
    </row>
    <row r="85" spans="1:14" x14ac:dyDescent="0.4">
      <c r="A85" s="14" t="s">
        <v>203</v>
      </c>
      <c r="B85">
        <v>1</v>
      </c>
      <c r="C85">
        <v>4</v>
      </c>
      <c r="L85" s="18" t="str">
        <f>CR1</f>
        <v>1,4</v>
      </c>
      <c r="N85">
        <v>2</v>
      </c>
    </row>
    <row r="86" spans="1:14" x14ac:dyDescent="0.4">
      <c r="A86" s="14" t="s">
        <v>204</v>
      </c>
      <c r="B86">
        <v>3</v>
      </c>
      <c r="L86" s="18">
        <f>CS1</f>
        <v>3</v>
      </c>
      <c r="N86">
        <v>4</v>
      </c>
    </row>
    <row r="87" spans="1:14" x14ac:dyDescent="0.4">
      <c r="A87" s="14" t="s">
        <v>205</v>
      </c>
      <c r="B87">
        <v>1</v>
      </c>
      <c r="C87">
        <v>2</v>
      </c>
      <c r="D87">
        <v>4</v>
      </c>
      <c r="L87" s="18" t="str">
        <f>CT1</f>
        <v>1,2,4</v>
      </c>
      <c r="N87">
        <v>2</v>
      </c>
    </row>
    <row r="88" spans="1:14" x14ac:dyDescent="0.4">
      <c r="A88" s="14" t="s">
        <v>206</v>
      </c>
      <c r="B88">
        <v>0</v>
      </c>
      <c r="L88" s="18">
        <f>CU1</f>
        <v>0</v>
      </c>
      <c r="N88" t="s">
        <v>2142</v>
      </c>
    </row>
    <row r="89" spans="1:14" x14ac:dyDescent="0.4">
      <c r="A89" s="14" t="s">
        <v>207</v>
      </c>
      <c r="B89">
        <v>0</v>
      </c>
      <c r="L89" s="18">
        <f>CV1</f>
        <v>0</v>
      </c>
      <c r="N89">
        <v>3</v>
      </c>
    </row>
    <row r="90" spans="1:14" x14ac:dyDescent="0.4">
      <c r="A90" s="14" t="s">
        <v>208</v>
      </c>
      <c r="B90">
        <v>1</v>
      </c>
      <c r="L90" s="18">
        <f>CW1</f>
        <v>1</v>
      </c>
      <c r="N90" t="s">
        <v>2144</v>
      </c>
    </row>
    <row r="91" spans="1:14" x14ac:dyDescent="0.4">
      <c r="A91" s="14" t="s">
        <v>209</v>
      </c>
      <c r="B91">
        <v>1</v>
      </c>
      <c r="C91">
        <v>3</v>
      </c>
      <c r="L91" s="18" t="str">
        <f>CX1</f>
        <v>1,3</v>
      </c>
      <c r="N91">
        <v>0</v>
      </c>
    </row>
    <row r="92" spans="1:14" x14ac:dyDescent="0.4">
      <c r="A92" s="14" t="s">
        <v>210</v>
      </c>
      <c r="B92">
        <v>1</v>
      </c>
      <c r="C92">
        <v>2</v>
      </c>
      <c r="D92">
        <v>4</v>
      </c>
      <c r="E92">
        <v>5</v>
      </c>
      <c r="L92" s="18" t="str">
        <f>CY1</f>
        <v>1,2,4,5</v>
      </c>
      <c r="N92">
        <v>0</v>
      </c>
    </row>
    <row r="93" spans="1:14" x14ac:dyDescent="0.4">
      <c r="A93" s="14" t="s">
        <v>211</v>
      </c>
      <c r="B93">
        <v>1</v>
      </c>
      <c r="L93" s="18">
        <f>CZ1</f>
        <v>1</v>
      </c>
      <c r="N93">
        <v>1</v>
      </c>
    </row>
    <row r="94" spans="1:14" x14ac:dyDescent="0.4">
      <c r="A94" s="14" t="s">
        <v>212</v>
      </c>
      <c r="B94">
        <v>4</v>
      </c>
      <c r="L94" s="18">
        <f>DA1</f>
        <v>4</v>
      </c>
      <c r="N94" t="s">
        <v>2139</v>
      </c>
    </row>
    <row r="95" spans="1:14" x14ac:dyDescent="0.4">
      <c r="A95" s="14" t="s">
        <v>213</v>
      </c>
      <c r="B95">
        <v>0</v>
      </c>
      <c r="L95" s="18">
        <f>DB1</f>
        <v>0</v>
      </c>
      <c r="N95" t="s">
        <v>2154</v>
      </c>
    </row>
    <row r="96" spans="1:14" x14ac:dyDescent="0.4">
      <c r="A96" s="14" t="s">
        <v>214</v>
      </c>
      <c r="B96">
        <v>1</v>
      </c>
      <c r="C96">
        <v>4</v>
      </c>
      <c r="L96" s="18" t="str">
        <f>DC1</f>
        <v>1,4</v>
      </c>
      <c r="N96">
        <v>1</v>
      </c>
    </row>
    <row r="97" spans="1:14" x14ac:dyDescent="0.4">
      <c r="A97" s="14" t="s">
        <v>215</v>
      </c>
      <c r="B97">
        <v>0</v>
      </c>
      <c r="L97" s="18">
        <f>DD1</f>
        <v>0</v>
      </c>
      <c r="N97">
        <v>4</v>
      </c>
    </row>
    <row r="98" spans="1:14" x14ac:dyDescent="0.4">
      <c r="A98" s="14" t="s">
        <v>216</v>
      </c>
      <c r="B98">
        <v>1</v>
      </c>
      <c r="L98" s="18">
        <f>DE1</f>
        <v>1</v>
      </c>
      <c r="N98">
        <v>0</v>
      </c>
    </row>
    <row r="99" spans="1:14" x14ac:dyDescent="0.4">
      <c r="A99" s="14" t="s">
        <v>217</v>
      </c>
      <c r="B99">
        <v>1</v>
      </c>
      <c r="C99">
        <v>4</v>
      </c>
      <c r="L99" s="18" t="str">
        <f>DF1</f>
        <v>1,4</v>
      </c>
      <c r="N99" t="s">
        <v>2142</v>
      </c>
    </row>
    <row r="100" spans="1:14" x14ac:dyDescent="0.4">
      <c r="A100" s="14" t="s">
        <v>218</v>
      </c>
      <c r="B100">
        <v>1</v>
      </c>
      <c r="C100">
        <v>2</v>
      </c>
      <c r="D100">
        <v>3</v>
      </c>
      <c r="E100">
        <v>4</v>
      </c>
      <c r="L100" s="18" t="str">
        <f>DG1</f>
        <v>1,2,3,4</v>
      </c>
      <c r="N100">
        <v>0</v>
      </c>
    </row>
    <row r="101" spans="1:14" x14ac:dyDescent="0.4">
      <c r="L101" s="17"/>
      <c r="N101">
        <v>1</v>
      </c>
    </row>
    <row r="102" spans="1:14" x14ac:dyDescent="0.4">
      <c r="L102" s="17"/>
      <c r="N102" t="s">
        <v>2142</v>
      </c>
    </row>
    <row r="103" spans="1:14" x14ac:dyDescent="0.4">
      <c r="L103" s="17"/>
      <c r="N103" t="s">
        <v>2143</v>
      </c>
    </row>
    <row r="104" spans="1:14" x14ac:dyDescent="0.4">
      <c r="L104" s="17"/>
    </row>
    <row r="105" spans="1:14" x14ac:dyDescent="0.4">
      <c r="L105" s="17"/>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workbookViewId="0">
      <selection activeCell="G13" sqref="G13"/>
    </sheetView>
  </sheetViews>
  <sheetFormatPr defaultRowHeight="18.75" x14ac:dyDescent="0.4"/>
  <cols>
    <col min="1" max="1" width="18.375" customWidth="1"/>
  </cols>
  <sheetData>
    <row r="1" spans="1:111" x14ac:dyDescent="0.4">
      <c r="A1" s="14" t="s">
        <v>121</v>
      </c>
      <c r="B1">
        <v>1</v>
      </c>
      <c r="L1" s="9">
        <v>1</v>
      </c>
      <c r="M1" s="3">
        <v>1</v>
      </c>
      <c r="N1" s="3">
        <v>1</v>
      </c>
      <c r="O1" s="3">
        <v>1</v>
      </c>
      <c r="P1" s="3">
        <v>2</v>
      </c>
      <c r="Q1" s="3">
        <v>1</v>
      </c>
      <c r="R1" s="3">
        <v>1</v>
      </c>
      <c r="S1" s="3">
        <v>2</v>
      </c>
      <c r="T1" s="3">
        <v>2</v>
      </c>
      <c r="U1" s="3">
        <v>2</v>
      </c>
      <c r="V1" s="3">
        <v>1</v>
      </c>
      <c r="W1" s="3">
        <v>2</v>
      </c>
      <c r="X1" s="3">
        <v>2</v>
      </c>
      <c r="Y1" s="3">
        <v>2</v>
      </c>
      <c r="Z1" s="3">
        <v>1</v>
      </c>
      <c r="AA1" s="3">
        <v>2</v>
      </c>
      <c r="AB1" s="3">
        <v>2</v>
      </c>
      <c r="AC1" s="3">
        <v>1</v>
      </c>
      <c r="AD1" s="3">
        <v>2</v>
      </c>
      <c r="AE1" s="3">
        <v>1</v>
      </c>
      <c r="AF1" s="9">
        <v>2</v>
      </c>
      <c r="AG1" s="3">
        <v>3</v>
      </c>
      <c r="AH1" s="3">
        <v>2</v>
      </c>
      <c r="AI1" s="3">
        <v>2</v>
      </c>
      <c r="AJ1" s="3">
        <v>2</v>
      </c>
      <c r="AK1" s="3">
        <v>2</v>
      </c>
      <c r="AL1" s="3">
        <v>2</v>
      </c>
      <c r="AM1" s="3">
        <v>4</v>
      </c>
      <c r="AN1" s="3">
        <v>4</v>
      </c>
      <c r="AO1" s="3">
        <v>2</v>
      </c>
      <c r="AP1" s="3">
        <v>1</v>
      </c>
      <c r="AQ1" s="3" t="s">
        <v>1197</v>
      </c>
      <c r="AR1" s="3">
        <v>1</v>
      </c>
      <c r="AS1" s="3">
        <v>2</v>
      </c>
      <c r="AT1" s="3">
        <v>2</v>
      </c>
      <c r="AU1" s="3">
        <v>4</v>
      </c>
      <c r="AV1" s="3">
        <v>2</v>
      </c>
      <c r="AW1" s="3">
        <v>2</v>
      </c>
      <c r="AX1" s="3">
        <v>2</v>
      </c>
      <c r="AY1" s="3">
        <v>4</v>
      </c>
      <c r="AZ1" s="9">
        <v>2</v>
      </c>
      <c r="BA1" s="3">
        <v>2</v>
      </c>
      <c r="BB1" s="3">
        <v>2</v>
      </c>
      <c r="BC1" s="3">
        <v>3</v>
      </c>
      <c r="BD1" s="3">
        <v>3</v>
      </c>
      <c r="BE1" s="3">
        <v>0</v>
      </c>
      <c r="BF1" s="3">
        <v>3</v>
      </c>
      <c r="BG1" s="3">
        <v>2</v>
      </c>
      <c r="BH1" s="3">
        <v>2</v>
      </c>
      <c r="BI1" s="3">
        <v>1</v>
      </c>
      <c r="BJ1" s="3">
        <v>2</v>
      </c>
      <c r="BK1" s="3">
        <v>0</v>
      </c>
      <c r="BL1" s="3">
        <v>2</v>
      </c>
      <c r="BM1" s="3" t="s">
        <v>1355</v>
      </c>
      <c r="BN1" s="3">
        <v>2</v>
      </c>
      <c r="BO1" s="3">
        <v>2</v>
      </c>
      <c r="BP1" s="3">
        <v>2</v>
      </c>
      <c r="BQ1" s="3">
        <v>3</v>
      </c>
      <c r="BR1" s="3">
        <v>4</v>
      </c>
      <c r="BS1" s="3">
        <v>2</v>
      </c>
      <c r="BT1" s="9">
        <v>3</v>
      </c>
      <c r="BU1" s="3">
        <v>2</v>
      </c>
      <c r="BV1" s="3">
        <v>2</v>
      </c>
      <c r="BW1" s="3">
        <v>1</v>
      </c>
      <c r="BX1" s="3">
        <v>2</v>
      </c>
      <c r="BY1" s="3">
        <v>1</v>
      </c>
      <c r="BZ1" s="3">
        <v>2</v>
      </c>
      <c r="CA1" s="3">
        <v>2</v>
      </c>
      <c r="CB1" s="3">
        <v>1</v>
      </c>
      <c r="CC1" s="3">
        <v>2</v>
      </c>
      <c r="CD1" s="3">
        <v>2</v>
      </c>
      <c r="CE1" s="3">
        <v>1</v>
      </c>
      <c r="CF1" s="3">
        <v>2</v>
      </c>
      <c r="CG1" s="3">
        <v>0</v>
      </c>
      <c r="CH1" s="3">
        <v>0</v>
      </c>
      <c r="CI1" s="3">
        <v>3</v>
      </c>
      <c r="CJ1" s="3">
        <v>2</v>
      </c>
      <c r="CK1" s="3">
        <v>4</v>
      </c>
      <c r="CL1" s="3">
        <v>2</v>
      </c>
      <c r="CM1" s="3">
        <v>2</v>
      </c>
      <c r="CN1" s="9">
        <v>1</v>
      </c>
      <c r="CO1" s="3">
        <v>2</v>
      </c>
      <c r="CP1" s="3">
        <v>4</v>
      </c>
      <c r="CQ1" s="3">
        <v>2</v>
      </c>
      <c r="CR1" s="3">
        <v>2</v>
      </c>
      <c r="CS1" s="3">
        <v>2</v>
      </c>
      <c r="CT1" s="3">
        <v>2</v>
      </c>
      <c r="CU1" s="3">
        <v>2</v>
      </c>
      <c r="CV1" s="3">
        <v>0</v>
      </c>
      <c r="CW1" s="3">
        <v>1</v>
      </c>
      <c r="CX1" s="3">
        <v>2</v>
      </c>
      <c r="CY1" s="3">
        <v>1</v>
      </c>
      <c r="CZ1" s="3">
        <v>2</v>
      </c>
      <c r="DA1" s="3">
        <v>2</v>
      </c>
      <c r="DB1" s="3">
        <v>0</v>
      </c>
      <c r="DC1" s="3">
        <v>1</v>
      </c>
      <c r="DD1" s="3">
        <v>2</v>
      </c>
      <c r="DE1" s="3">
        <v>2</v>
      </c>
      <c r="DF1" s="3">
        <v>1</v>
      </c>
      <c r="DG1" s="3">
        <v>2</v>
      </c>
    </row>
    <row r="2" spans="1:111" x14ac:dyDescent="0.4">
      <c r="A2" s="14" t="s">
        <v>122</v>
      </c>
      <c r="B2">
        <v>1</v>
      </c>
      <c r="I2">
        <v>0</v>
      </c>
      <c r="J2">
        <f>COUNTIF($B$1:$H$100,"0")</f>
        <v>6</v>
      </c>
      <c r="L2" s="18">
        <f>M1</f>
        <v>1</v>
      </c>
    </row>
    <row r="3" spans="1:111" x14ac:dyDescent="0.4">
      <c r="A3" s="14" t="s">
        <v>123</v>
      </c>
      <c r="B3">
        <v>1</v>
      </c>
      <c r="I3">
        <v>1</v>
      </c>
      <c r="J3">
        <f>COUNTIF($B$1:$H$100,"1")</f>
        <v>23</v>
      </c>
      <c r="L3" s="18">
        <f>N1</f>
        <v>1</v>
      </c>
    </row>
    <row r="4" spans="1:111" x14ac:dyDescent="0.4">
      <c r="A4" s="14" t="s">
        <v>124</v>
      </c>
      <c r="B4">
        <v>1</v>
      </c>
      <c r="I4">
        <v>2</v>
      </c>
      <c r="J4">
        <f>COUNTIF($B$1:$H$100,"2")</f>
        <v>58</v>
      </c>
      <c r="L4" s="18">
        <f>O1</f>
        <v>1</v>
      </c>
      <c r="N4" s="3">
        <v>1</v>
      </c>
    </row>
    <row r="5" spans="1:111" x14ac:dyDescent="0.4">
      <c r="A5" s="14" t="s">
        <v>125</v>
      </c>
      <c r="B5">
        <v>2</v>
      </c>
      <c r="I5">
        <v>3</v>
      </c>
      <c r="J5">
        <f>COUNTIF($B$1:$H$100,"3")</f>
        <v>7</v>
      </c>
      <c r="L5" s="18">
        <f>P1</f>
        <v>2</v>
      </c>
      <c r="N5" s="15">
        <v>1</v>
      </c>
    </row>
    <row r="6" spans="1:111" x14ac:dyDescent="0.4">
      <c r="A6" s="14" t="s">
        <v>126</v>
      </c>
      <c r="B6">
        <v>1</v>
      </c>
      <c r="I6">
        <v>4</v>
      </c>
      <c r="J6">
        <f>COUNTIF($B$1:$H$100,"4")</f>
        <v>8</v>
      </c>
      <c r="L6" s="18">
        <f>Q1</f>
        <v>1</v>
      </c>
      <c r="N6" s="15">
        <v>1</v>
      </c>
    </row>
    <row r="7" spans="1:111" x14ac:dyDescent="0.4">
      <c r="A7" s="14" t="s">
        <v>127</v>
      </c>
      <c r="B7">
        <v>1</v>
      </c>
      <c r="L7" s="18">
        <f>R1</f>
        <v>1</v>
      </c>
      <c r="N7" s="15">
        <v>1</v>
      </c>
    </row>
    <row r="8" spans="1:111" x14ac:dyDescent="0.4">
      <c r="A8" s="14" t="s">
        <v>128</v>
      </c>
      <c r="B8">
        <v>2</v>
      </c>
      <c r="L8" s="18">
        <f>S1</f>
        <v>2</v>
      </c>
      <c r="N8" s="15">
        <v>2</v>
      </c>
    </row>
    <row r="9" spans="1:111" x14ac:dyDescent="0.4">
      <c r="A9" s="14" t="s">
        <v>129</v>
      </c>
      <c r="B9">
        <v>2</v>
      </c>
      <c r="L9" s="18">
        <f>T1</f>
        <v>2</v>
      </c>
      <c r="N9" s="15">
        <v>1</v>
      </c>
    </row>
    <row r="10" spans="1:111" x14ac:dyDescent="0.4">
      <c r="A10" s="14" t="s">
        <v>130</v>
      </c>
      <c r="B10">
        <v>2</v>
      </c>
      <c r="L10" s="18">
        <f>U1</f>
        <v>2</v>
      </c>
      <c r="N10" s="15">
        <v>1</v>
      </c>
    </row>
    <row r="11" spans="1:111" x14ac:dyDescent="0.4">
      <c r="A11" s="14" t="s">
        <v>131</v>
      </c>
      <c r="B11">
        <v>1</v>
      </c>
      <c r="L11" s="18">
        <f>V1</f>
        <v>1</v>
      </c>
      <c r="N11" s="15">
        <v>2</v>
      </c>
    </row>
    <row r="12" spans="1:111" x14ac:dyDescent="0.4">
      <c r="A12" s="14" t="s">
        <v>132</v>
      </c>
      <c r="B12">
        <v>2</v>
      </c>
      <c r="L12" s="18">
        <f>W1</f>
        <v>2</v>
      </c>
      <c r="N12" s="15">
        <v>2</v>
      </c>
    </row>
    <row r="13" spans="1:111" x14ac:dyDescent="0.4">
      <c r="A13" s="14" t="s">
        <v>133</v>
      </c>
      <c r="B13">
        <v>2</v>
      </c>
      <c r="L13" s="18">
        <f>X1</f>
        <v>2</v>
      </c>
      <c r="N13" s="15">
        <v>2</v>
      </c>
    </row>
    <row r="14" spans="1:111" x14ac:dyDescent="0.4">
      <c r="A14" s="14" t="s">
        <v>134</v>
      </c>
      <c r="B14">
        <v>2</v>
      </c>
      <c r="L14" s="18">
        <f>Y1</f>
        <v>2</v>
      </c>
      <c r="N14" s="15">
        <v>1</v>
      </c>
    </row>
    <row r="15" spans="1:111" x14ac:dyDescent="0.4">
      <c r="A15" s="14" t="s">
        <v>135</v>
      </c>
      <c r="B15">
        <v>1</v>
      </c>
      <c r="L15" s="18">
        <f>Z1</f>
        <v>1</v>
      </c>
      <c r="N15" s="15">
        <v>2</v>
      </c>
    </row>
    <row r="16" spans="1:111" x14ac:dyDescent="0.4">
      <c r="A16" s="14" t="s">
        <v>136</v>
      </c>
      <c r="B16">
        <v>2</v>
      </c>
      <c r="L16" s="18">
        <f>AA1</f>
        <v>2</v>
      </c>
      <c r="N16" s="15">
        <v>2</v>
      </c>
    </row>
    <row r="17" spans="1:16" x14ac:dyDescent="0.4">
      <c r="A17" s="14" t="s">
        <v>137</v>
      </c>
      <c r="B17">
        <v>2</v>
      </c>
      <c r="L17" s="18">
        <f>AB1</f>
        <v>2</v>
      </c>
      <c r="N17" s="15">
        <v>2</v>
      </c>
    </row>
    <row r="18" spans="1:16" x14ac:dyDescent="0.4">
      <c r="A18" s="14" t="s">
        <v>138</v>
      </c>
      <c r="B18">
        <v>1</v>
      </c>
      <c r="L18" s="18">
        <f>AC1</f>
        <v>1</v>
      </c>
      <c r="N18" s="15">
        <v>1</v>
      </c>
    </row>
    <row r="19" spans="1:16" x14ac:dyDescent="0.4">
      <c r="A19" s="14" t="s">
        <v>139</v>
      </c>
      <c r="B19">
        <v>2</v>
      </c>
      <c r="L19" s="18">
        <f>AD1</f>
        <v>2</v>
      </c>
      <c r="N19" s="15">
        <v>2</v>
      </c>
    </row>
    <row r="20" spans="1:16" x14ac:dyDescent="0.4">
      <c r="A20" s="14" t="s">
        <v>140</v>
      </c>
      <c r="B20">
        <v>1</v>
      </c>
      <c r="L20" s="18">
        <f>AE1</f>
        <v>1</v>
      </c>
      <c r="N20" s="15">
        <v>2</v>
      </c>
    </row>
    <row r="21" spans="1:16" x14ac:dyDescent="0.4">
      <c r="A21" s="14" t="s">
        <v>1100</v>
      </c>
      <c r="B21">
        <v>2</v>
      </c>
      <c r="L21" s="18">
        <f>AF1</f>
        <v>2</v>
      </c>
      <c r="M21" s="17"/>
      <c r="N21" s="17">
        <v>1</v>
      </c>
      <c r="O21" s="17"/>
      <c r="P21" s="17"/>
    </row>
    <row r="22" spans="1:16" x14ac:dyDescent="0.4">
      <c r="A22" s="14" t="s">
        <v>142</v>
      </c>
      <c r="B22">
        <v>3</v>
      </c>
      <c r="L22" s="18">
        <f>AG1</f>
        <v>3</v>
      </c>
      <c r="N22">
        <v>2</v>
      </c>
    </row>
    <row r="23" spans="1:16" x14ac:dyDescent="0.4">
      <c r="A23" s="14" t="s">
        <v>143</v>
      </c>
      <c r="B23">
        <v>2</v>
      </c>
      <c r="L23" s="18">
        <f>AH1</f>
        <v>2</v>
      </c>
      <c r="N23">
        <v>1</v>
      </c>
    </row>
    <row r="24" spans="1:16" x14ac:dyDescent="0.4">
      <c r="A24" s="14" t="s">
        <v>144</v>
      </c>
      <c r="B24">
        <v>2</v>
      </c>
      <c r="L24" s="18">
        <f>AI1</f>
        <v>2</v>
      </c>
      <c r="N24">
        <v>2</v>
      </c>
    </row>
    <row r="25" spans="1:16" x14ac:dyDescent="0.4">
      <c r="A25" s="14" t="s">
        <v>145</v>
      </c>
      <c r="B25">
        <v>2</v>
      </c>
      <c r="L25" s="18">
        <f>AJ1</f>
        <v>2</v>
      </c>
      <c r="N25">
        <v>3</v>
      </c>
    </row>
    <row r="26" spans="1:16" x14ac:dyDescent="0.4">
      <c r="A26" s="14" t="s">
        <v>146</v>
      </c>
      <c r="B26">
        <v>2</v>
      </c>
      <c r="L26" s="18">
        <f>AK1</f>
        <v>2</v>
      </c>
      <c r="N26">
        <v>2</v>
      </c>
    </row>
    <row r="27" spans="1:16" x14ac:dyDescent="0.4">
      <c r="A27" s="14" t="s">
        <v>147</v>
      </c>
      <c r="B27">
        <v>2</v>
      </c>
      <c r="L27" s="18">
        <f>AL1</f>
        <v>2</v>
      </c>
      <c r="N27">
        <v>2</v>
      </c>
    </row>
    <row r="28" spans="1:16" x14ac:dyDescent="0.4">
      <c r="A28" s="14" t="s">
        <v>148</v>
      </c>
      <c r="B28">
        <v>4</v>
      </c>
      <c r="L28" s="18">
        <f>AM1</f>
        <v>4</v>
      </c>
      <c r="N28">
        <v>2</v>
      </c>
    </row>
    <row r="29" spans="1:16" x14ac:dyDescent="0.4">
      <c r="A29" s="14" t="s">
        <v>149</v>
      </c>
      <c r="B29">
        <v>4</v>
      </c>
      <c r="L29" s="18">
        <f>AN1</f>
        <v>4</v>
      </c>
      <c r="N29">
        <v>2</v>
      </c>
    </row>
    <row r="30" spans="1:16" x14ac:dyDescent="0.4">
      <c r="A30" s="14" t="s">
        <v>150</v>
      </c>
      <c r="B30">
        <v>2</v>
      </c>
      <c r="L30" s="18">
        <f>AO1</f>
        <v>2</v>
      </c>
      <c r="N30">
        <v>2</v>
      </c>
    </row>
    <row r="31" spans="1:16" x14ac:dyDescent="0.4">
      <c r="A31" s="14" t="s">
        <v>151</v>
      </c>
      <c r="B31">
        <v>1</v>
      </c>
      <c r="L31" s="18">
        <f>AP1</f>
        <v>1</v>
      </c>
      <c r="N31">
        <v>4</v>
      </c>
    </row>
    <row r="32" spans="1:16" x14ac:dyDescent="0.4">
      <c r="A32" s="14" t="s">
        <v>152</v>
      </c>
      <c r="B32">
        <v>2</v>
      </c>
      <c r="C32">
        <v>4</v>
      </c>
      <c r="L32" s="18" t="str">
        <f>AQ1</f>
        <v>2,4</v>
      </c>
      <c r="N32">
        <v>4</v>
      </c>
    </row>
    <row r="33" spans="1:14" x14ac:dyDescent="0.4">
      <c r="A33" s="14" t="s">
        <v>153</v>
      </c>
      <c r="B33">
        <v>1</v>
      </c>
      <c r="L33" s="18">
        <f>AR1</f>
        <v>1</v>
      </c>
      <c r="N33">
        <v>2</v>
      </c>
    </row>
    <row r="34" spans="1:14" x14ac:dyDescent="0.4">
      <c r="A34" s="14" t="s">
        <v>154</v>
      </c>
      <c r="B34">
        <v>2</v>
      </c>
      <c r="L34" s="18">
        <f>AS1</f>
        <v>2</v>
      </c>
      <c r="N34">
        <v>1</v>
      </c>
    </row>
    <row r="35" spans="1:14" x14ac:dyDescent="0.4">
      <c r="A35" s="14" t="s">
        <v>155</v>
      </c>
      <c r="B35">
        <v>2</v>
      </c>
      <c r="L35" s="18">
        <f>AT1</f>
        <v>2</v>
      </c>
      <c r="N35" t="s">
        <v>2140</v>
      </c>
    </row>
    <row r="36" spans="1:14" x14ac:dyDescent="0.4">
      <c r="A36" s="14" t="s">
        <v>156</v>
      </c>
      <c r="B36">
        <v>4</v>
      </c>
      <c r="L36" s="18">
        <f>AU1</f>
        <v>4</v>
      </c>
      <c r="N36">
        <v>1</v>
      </c>
    </row>
    <row r="37" spans="1:14" x14ac:dyDescent="0.4">
      <c r="A37" s="14" t="s">
        <v>157</v>
      </c>
      <c r="B37">
        <v>2</v>
      </c>
      <c r="L37" s="18">
        <f>AV1</f>
        <v>2</v>
      </c>
      <c r="N37">
        <v>2</v>
      </c>
    </row>
    <row r="38" spans="1:14" x14ac:dyDescent="0.4">
      <c r="A38" s="14" t="s">
        <v>158</v>
      </c>
      <c r="B38">
        <v>2</v>
      </c>
      <c r="L38" s="18">
        <f>AW1</f>
        <v>2</v>
      </c>
      <c r="N38">
        <v>2</v>
      </c>
    </row>
    <row r="39" spans="1:14" x14ac:dyDescent="0.4">
      <c r="A39" s="14" t="s">
        <v>159</v>
      </c>
      <c r="B39">
        <v>2</v>
      </c>
      <c r="L39" s="18">
        <f>AX1</f>
        <v>2</v>
      </c>
      <c r="N39">
        <v>4</v>
      </c>
    </row>
    <row r="40" spans="1:14" x14ac:dyDescent="0.4">
      <c r="A40" s="14" t="s">
        <v>160</v>
      </c>
      <c r="B40">
        <v>4</v>
      </c>
      <c r="L40" s="18">
        <f>AY1</f>
        <v>4</v>
      </c>
      <c r="N40">
        <v>2</v>
      </c>
    </row>
    <row r="41" spans="1:14" x14ac:dyDescent="0.4">
      <c r="A41" s="14" t="s">
        <v>625</v>
      </c>
      <c r="B41">
        <v>2</v>
      </c>
      <c r="L41" s="18">
        <f>AZ1</f>
        <v>2</v>
      </c>
      <c r="N41">
        <v>2</v>
      </c>
    </row>
    <row r="42" spans="1:14" x14ac:dyDescent="0.4">
      <c r="A42" s="14" t="s">
        <v>161</v>
      </c>
      <c r="B42">
        <v>2</v>
      </c>
      <c r="L42" s="18">
        <f>BA1</f>
        <v>2</v>
      </c>
      <c r="N42">
        <v>2</v>
      </c>
    </row>
    <row r="43" spans="1:14" x14ac:dyDescent="0.4">
      <c r="A43" s="14" t="s">
        <v>162</v>
      </c>
      <c r="B43">
        <v>2</v>
      </c>
      <c r="L43" s="18">
        <f>BB1</f>
        <v>2</v>
      </c>
      <c r="N43">
        <v>4</v>
      </c>
    </row>
    <row r="44" spans="1:14" x14ac:dyDescent="0.4">
      <c r="A44" s="14" t="s">
        <v>163</v>
      </c>
      <c r="B44">
        <v>3</v>
      </c>
      <c r="L44" s="18">
        <f>BC1</f>
        <v>3</v>
      </c>
      <c r="N44">
        <v>2</v>
      </c>
    </row>
    <row r="45" spans="1:14" x14ac:dyDescent="0.4">
      <c r="A45" s="14" t="s">
        <v>164</v>
      </c>
      <c r="B45">
        <v>3</v>
      </c>
      <c r="L45" s="18">
        <f>BD1</f>
        <v>3</v>
      </c>
      <c r="N45">
        <v>2</v>
      </c>
    </row>
    <row r="46" spans="1:14" x14ac:dyDescent="0.4">
      <c r="A46" s="14" t="s">
        <v>165</v>
      </c>
      <c r="B46">
        <v>0</v>
      </c>
      <c r="L46" s="18">
        <f>BE1</f>
        <v>0</v>
      </c>
      <c r="N46">
        <v>2</v>
      </c>
    </row>
    <row r="47" spans="1:14" x14ac:dyDescent="0.4">
      <c r="A47" s="14" t="s">
        <v>166</v>
      </c>
      <c r="B47">
        <v>3</v>
      </c>
      <c r="L47" s="18">
        <f>BF1</f>
        <v>3</v>
      </c>
      <c r="N47">
        <v>3</v>
      </c>
    </row>
    <row r="48" spans="1:14" x14ac:dyDescent="0.4">
      <c r="A48" s="14" t="s">
        <v>167</v>
      </c>
      <c r="B48">
        <v>2</v>
      </c>
      <c r="L48" s="18">
        <f>BG1</f>
        <v>2</v>
      </c>
      <c r="N48">
        <v>3</v>
      </c>
    </row>
    <row r="49" spans="1:14" x14ac:dyDescent="0.4">
      <c r="A49" s="14" t="s">
        <v>168</v>
      </c>
      <c r="B49">
        <v>2</v>
      </c>
      <c r="L49" s="18">
        <f>BH1</f>
        <v>2</v>
      </c>
      <c r="N49">
        <v>0</v>
      </c>
    </row>
    <row r="50" spans="1:14" x14ac:dyDescent="0.4">
      <c r="A50" s="14" t="s">
        <v>169</v>
      </c>
      <c r="B50">
        <v>1</v>
      </c>
      <c r="L50" s="18">
        <f>BI1</f>
        <v>1</v>
      </c>
      <c r="N50">
        <v>3</v>
      </c>
    </row>
    <row r="51" spans="1:14" x14ac:dyDescent="0.4">
      <c r="A51" s="14" t="s">
        <v>170</v>
      </c>
      <c r="B51">
        <v>2</v>
      </c>
      <c r="L51" s="18">
        <f>BJ1</f>
        <v>2</v>
      </c>
      <c r="N51">
        <v>2</v>
      </c>
    </row>
    <row r="52" spans="1:14" x14ac:dyDescent="0.4">
      <c r="A52" s="14" t="s">
        <v>171</v>
      </c>
      <c r="B52">
        <v>0</v>
      </c>
      <c r="L52" s="18">
        <f>BK1</f>
        <v>0</v>
      </c>
      <c r="N52">
        <v>2</v>
      </c>
    </row>
    <row r="53" spans="1:14" x14ac:dyDescent="0.4">
      <c r="A53" s="14" t="s">
        <v>172</v>
      </c>
      <c r="B53">
        <v>2</v>
      </c>
      <c r="L53" s="18">
        <f>BL1</f>
        <v>2</v>
      </c>
      <c r="N53">
        <v>1</v>
      </c>
    </row>
    <row r="54" spans="1:14" x14ac:dyDescent="0.4">
      <c r="A54" s="14" t="s">
        <v>173</v>
      </c>
      <c r="B54">
        <v>1</v>
      </c>
      <c r="C54">
        <v>2</v>
      </c>
      <c r="L54" s="18" t="str">
        <f>BM1</f>
        <v>1,2</v>
      </c>
      <c r="N54">
        <v>2</v>
      </c>
    </row>
    <row r="55" spans="1:14" x14ac:dyDescent="0.4">
      <c r="A55" s="14" t="s">
        <v>174</v>
      </c>
      <c r="B55">
        <v>2</v>
      </c>
      <c r="L55" s="18">
        <f>BN1</f>
        <v>2</v>
      </c>
      <c r="N55">
        <v>0</v>
      </c>
    </row>
    <row r="56" spans="1:14" x14ac:dyDescent="0.4">
      <c r="A56" s="14" t="s">
        <v>175</v>
      </c>
      <c r="B56">
        <v>2</v>
      </c>
      <c r="L56" s="18">
        <f>BO1</f>
        <v>2</v>
      </c>
      <c r="N56">
        <v>2</v>
      </c>
    </row>
    <row r="57" spans="1:14" x14ac:dyDescent="0.4">
      <c r="A57" s="14" t="s">
        <v>176</v>
      </c>
      <c r="B57">
        <v>2</v>
      </c>
      <c r="L57" s="18">
        <f>BP1</f>
        <v>2</v>
      </c>
      <c r="N57" t="s">
        <v>2147</v>
      </c>
    </row>
    <row r="58" spans="1:14" x14ac:dyDescent="0.4">
      <c r="A58" s="14" t="s">
        <v>177</v>
      </c>
      <c r="B58">
        <v>3</v>
      </c>
      <c r="L58" s="18">
        <f>BQ1</f>
        <v>3</v>
      </c>
      <c r="N58">
        <v>2</v>
      </c>
    </row>
    <row r="59" spans="1:14" x14ac:dyDescent="0.4">
      <c r="A59" s="14" t="s">
        <v>178</v>
      </c>
      <c r="B59">
        <v>4</v>
      </c>
      <c r="L59" s="18">
        <f>BR1</f>
        <v>4</v>
      </c>
      <c r="N59">
        <v>2</v>
      </c>
    </row>
    <row r="60" spans="1:14" x14ac:dyDescent="0.4">
      <c r="A60" s="14" t="s">
        <v>179</v>
      </c>
      <c r="B60">
        <v>2</v>
      </c>
      <c r="L60" s="18">
        <f>BS1</f>
        <v>2</v>
      </c>
      <c r="N60">
        <v>2</v>
      </c>
    </row>
    <row r="61" spans="1:14" x14ac:dyDescent="0.4">
      <c r="A61" s="14" t="s">
        <v>1700</v>
      </c>
      <c r="B61">
        <v>3</v>
      </c>
      <c r="L61" s="18">
        <f>BT1</f>
        <v>3</v>
      </c>
      <c r="N61">
        <v>3</v>
      </c>
    </row>
    <row r="62" spans="1:14" x14ac:dyDescent="0.4">
      <c r="A62" s="14" t="s">
        <v>181</v>
      </c>
      <c r="B62">
        <v>2</v>
      </c>
      <c r="L62" s="18">
        <f>BU1</f>
        <v>2</v>
      </c>
      <c r="N62">
        <v>4</v>
      </c>
    </row>
    <row r="63" spans="1:14" x14ac:dyDescent="0.4">
      <c r="A63" s="14" t="s">
        <v>182</v>
      </c>
      <c r="B63">
        <v>2</v>
      </c>
      <c r="L63" s="18">
        <f>BV1</f>
        <v>2</v>
      </c>
      <c r="N63">
        <v>2</v>
      </c>
    </row>
    <row r="64" spans="1:14" x14ac:dyDescent="0.4">
      <c r="A64" s="14" t="s">
        <v>183</v>
      </c>
      <c r="B64">
        <v>1</v>
      </c>
      <c r="L64" s="18">
        <f>BW1</f>
        <v>1</v>
      </c>
      <c r="N64">
        <v>3</v>
      </c>
    </row>
    <row r="65" spans="1:14" x14ac:dyDescent="0.4">
      <c r="A65" s="14" t="s">
        <v>184</v>
      </c>
      <c r="B65">
        <v>2</v>
      </c>
      <c r="L65" s="18">
        <f>BX1</f>
        <v>2</v>
      </c>
      <c r="N65">
        <v>2</v>
      </c>
    </row>
    <row r="66" spans="1:14" x14ac:dyDescent="0.4">
      <c r="A66" s="14" t="s">
        <v>185</v>
      </c>
      <c r="B66">
        <v>1</v>
      </c>
      <c r="L66" s="18">
        <f>BY1</f>
        <v>1</v>
      </c>
      <c r="N66">
        <v>2</v>
      </c>
    </row>
    <row r="67" spans="1:14" x14ac:dyDescent="0.4">
      <c r="A67" s="14" t="s">
        <v>186</v>
      </c>
      <c r="B67">
        <v>2</v>
      </c>
      <c r="L67" s="18">
        <f>BZ1</f>
        <v>2</v>
      </c>
      <c r="N67">
        <v>1</v>
      </c>
    </row>
    <row r="68" spans="1:14" x14ac:dyDescent="0.4">
      <c r="A68" s="14" t="s">
        <v>187</v>
      </c>
      <c r="B68">
        <v>2</v>
      </c>
      <c r="L68" s="18">
        <f>CA1</f>
        <v>2</v>
      </c>
      <c r="N68">
        <v>2</v>
      </c>
    </row>
    <row r="69" spans="1:14" x14ac:dyDescent="0.4">
      <c r="A69" s="14" t="s">
        <v>188</v>
      </c>
      <c r="B69">
        <v>1</v>
      </c>
      <c r="L69" s="18">
        <f>CB1</f>
        <v>1</v>
      </c>
      <c r="N69">
        <v>1</v>
      </c>
    </row>
    <row r="70" spans="1:14" x14ac:dyDescent="0.4">
      <c r="A70" s="14" t="s">
        <v>189</v>
      </c>
      <c r="B70">
        <v>2</v>
      </c>
      <c r="L70" s="18">
        <f>CC1</f>
        <v>2</v>
      </c>
      <c r="N70">
        <v>2</v>
      </c>
    </row>
    <row r="71" spans="1:14" x14ac:dyDescent="0.4">
      <c r="A71" s="14" t="s">
        <v>190</v>
      </c>
      <c r="B71">
        <v>2</v>
      </c>
      <c r="L71" s="18">
        <f>CD1</f>
        <v>2</v>
      </c>
      <c r="N71">
        <v>2</v>
      </c>
    </row>
    <row r="72" spans="1:14" x14ac:dyDescent="0.4">
      <c r="A72" s="14" t="s">
        <v>191</v>
      </c>
      <c r="B72">
        <v>1</v>
      </c>
      <c r="L72" s="18">
        <f>CE1</f>
        <v>1</v>
      </c>
      <c r="N72">
        <v>1</v>
      </c>
    </row>
    <row r="73" spans="1:14" x14ac:dyDescent="0.4">
      <c r="A73" s="14" t="s">
        <v>192</v>
      </c>
      <c r="B73">
        <v>2</v>
      </c>
      <c r="L73" s="18">
        <f>CF1</f>
        <v>2</v>
      </c>
      <c r="N73">
        <v>2</v>
      </c>
    </row>
    <row r="74" spans="1:14" x14ac:dyDescent="0.4">
      <c r="A74" s="14" t="s">
        <v>193</v>
      </c>
      <c r="B74">
        <v>0</v>
      </c>
      <c r="L74" s="18">
        <f>CG1</f>
        <v>0</v>
      </c>
      <c r="N74">
        <v>2</v>
      </c>
    </row>
    <row r="75" spans="1:14" x14ac:dyDescent="0.4">
      <c r="A75" s="14" t="s">
        <v>194</v>
      </c>
      <c r="B75">
        <v>0</v>
      </c>
      <c r="L75" s="18">
        <f>CH1</f>
        <v>0</v>
      </c>
      <c r="N75">
        <v>1</v>
      </c>
    </row>
    <row r="76" spans="1:14" x14ac:dyDescent="0.4">
      <c r="A76" s="14" t="s">
        <v>195</v>
      </c>
      <c r="B76">
        <v>3</v>
      </c>
      <c r="L76" s="18">
        <f>CI1</f>
        <v>3</v>
      </c>
      <c r="N76">
        <v>2</v>
      </c>
    </row>
    <row r="77" spans="1:14" x14ac:dyDescent="0.4">
      <c r="A77" s="14" t="s">
        <v>196</v>
      </c>
      <c r="B77">
        <v>2</v>
      </c>
      <c r="L77" s="18">
        <f>CJ1</f>
        <v>2</v>
      </c>
      <c r="N77">
        <v>0</v>
      </c>
    </row>
    <row r="78" spans="1:14" x14ac:dyDescent="0.4">
      <c r="A78" s="14" t="s">
        <v>197</v>
      </c>
      <c r="B78">
        <v>4</v>
      </c>
      <c r="L78" s="18">
        <f>CK1</f>
        <v>4</v>
      </c>
      <c r="N78">
        <v>0</v>
      </c>
    </row>
    <row r="79" spans="1:14" x14ac:dyDescent="0.4">
      <c r="A79" s="14" t="s">
        <v>198</v>
      </c>
      <c r="B79">
        <v>2</v>
      </c>
      <c r="L79" s="18">
        <f>CL1</f>
        <v>2</v>
      </c>
      <c r="N79">
        <v>3</v>
      </c>
    </row>
    <row r="80" spans="1:14" x14ac:dyDescent="0.4">
      <c r="A80" s="14" t="s">
        <v>199</v>
      </c>
      <c r="B80">
        <v>2</v>
      </c>
      <c r="L80" s="18">
        <f>CM1</f>
        <v>2</v>
      </c>
      <c r="N80">
        <v>2</v>
      </c>
    </row>
    <row r="81" spans="1:14" x14ac:dyDescent="0.4">
      <c r="A81" s="14" t="s">
        <v>2091</v>
      </c>
      <c r="B81">
        <v>1</v>
      </c>
      <c r="L81" s="18">
        <f>CN1</f>
        <v>1</v>
      </c>
      <c r="N81">
        <v>4</v>
      </c>
    </row>
    <row r="82" spans="1:14" x14ac:dyDescent="0.4">
      <c r="A82" s="14" t="s">
        <v>200</v>
      </c>
      <c r="B82">
        <v>2</v>
      </c>
      <c r="L82" s="18">
        <f>CO1</f>
        <v>2</v>
      </c>
      <c r="N82">
        <v>2</v>
      </c>
    </row>
    <row r="83" spans="1:14" x14ac:dyDescent="0.4">
      <c r="A83" s="14" t="s">
        <v>201</v>
      </c>
      <c r="B83">
        <v>4</v>
      </c>
      <c r="L83" s="18">
        <f>CP1</f>
        <v>4</v>
      </c>
      <c r="N83">
        <v>2</v>
      </c>
    </row>
    <row r="84" spans="1:14" x14ac:dyDescent="0.4">
      <c r="A84" s="14" t="s">
        <v>202</v>
      </c>
      <c r="B84">
        <v>2</v>
      </c>
      <c r="L84" s="18">
        <f>CQ1</f>
        <v>2</v>
      </c>
      <c r="N84">
        <v>1</v>
      </c>
    </row>
    <row r="85" spans="1:14" x14ac:dyDescent="0.4">
      <c r="A85" s="14" t="s">
        <v>203</v>
      </c>
      <c r="B85">
        <v>2</v>
      </c>
      <c r="L85" s="18">
        <f>CR1</f>
        <v>2</v>
      </c>
      <c r="N85">
        <v>2</v>
      </c>
    </row>
    <row r="86" spans="1:14" x14ac:dyDescent="0.4">
      <c r="A86" s="14" t="s">
        <v>204</v>
      </c>
      <c r="B86">
        <v>2</v>
      </c>
      <c r="L86" s="18">
        <f>CS1</f>
        <v>2</v>
      </c>
      <c r="N86">
        <v>4</v>
      </c>
    </row>
    <row r="87" spans="1:14" x14ac:dyDescent="0.4">
      <c r="A87" s="14" t="s">
        <v>205</v>
      </c>
      <c r="B87">
        <v>2</v>
      </c>
      <c r="L87" s="18">
        <f>CT1</f>
        <v>2</v>
      </c>
      <c r="N87">
        <v>2</v>
      </c>
    </row>
    <row r="88" spans="1:14" x14ac:dyDescent="0.4">
      <c r="A88" s="14" t="s">
        <v>206</v>
      </c>
      <c r="B88">
        <v>2</v>
      </c>
      <c r="L88" s="18">
        <f>CU1</f>
        <v>2</v>
      </c>
      <c r="N88">
        <v>2</v>
      </c>
    </row>
    <row r="89" spans="1:14" x14ac:dyDescent="0.4">
      <c r="A89" s="14" t="s">
        <v>207</v>
      </c>
      <c r="B89">
        <v>0</v>
      </c>
      <c r="L89" s="18">
        <f>CV1</f>
        <v>0</v>
      </c>
      <c r="N89">
        <v>2</v>
      </c>
    </row>
    <row r="90" spans="1:14" x14ac:dyDescent="0.4">
      <c r="A90" s="14" t="s">
        <v>208</v>
      </c>
      <c r="B90">
        <v>1</v>
      </c>
      <c r="L90" s="18">
        <f>CW1</f>
        <v>1</v>
      </c>
      <c r="N90">
        <v>2</v>
      </c>
    </row>
    <row r="91" spans="1:14" x14ac:dyDescent="0.4">
      <c r="A91" s="14" t="s">
        <v>209</v>
      </c>
      <c r="B91">
        <v>2</v>
      </c>
      <c r="L91" s="18">
        <f>CX1</f>
        <v>2</v>
      </c>
      <c r="N91">
        <v>2</v>
      </c>
    </row>
    <row r="92" spans="1:14" x14ac:dyDescent="0.4">
      <c r="A92" s="14" t="s">
        <v>210</v>
      </c>
      <c r="B92">
        <v>1</v>
      </c>
      <c r="L92" s="18">
        <f>CY1</f>
        <v>1</v>
      </c>
      <c r="N92">
        <v>0</v>
      </c>
    </row>
    <row r="93" spans="1:14" x14ac:dyDescent="0.4">
      <c r="A93" s="14" t="s">
        <v>211</v>
      </c>
      <c r="B93">
        <v>2</v>
      </c>
      <c r="L93" s="18">
        <f>CZ1</f>
        <v>2</v>
      </c>
      <c r="N93">
        <v>1</v>
      </c>
    </row>
    <row r="94" spans="1:14" x14ac:dyDescent="0.4">
      <c r="A94" s="14" t="s">
        <v>212</v>
      </c>
      <c r="B94">
        <v>2</v>
      </c>
      <c r="L94" s="18">
        <f>DA1</f>
        <v>2</v>
      </c>
      <c r="N94">
        <v>2</v>
      </c>
    </row>
    <row r="95" spans="1:14" x14ac:dyDescent="0.4">
      <c r="A95" s="14" t="s">
        <v>213</v>
      </c>
      <c r="B95">
        <v>0</v>
      </c>
      <c r="L95" s="18">
        <f>DB1</f>
        <v>0</v>
      </c>
      <c r="N95">
        <v>1</v>
      </c>
    </row>
    <row r="96" spans="1:14" x14ac:dyDescent="0.4">
      <c r="A96" s="14" t="s">
        <v>214</v>
      </c>
      <c r="B96">
        <v>1</v>
      </c>
      <c r="L96" s="18">
        <f>DC1</f>
        <v>1</v>
      </c>
      <c r="N96">
        <v>2</v>
      </c>
    </row>
    <row r="97" spans="1:14" x14ac:dyDescent="0.4">
      <c r="A97" s="14" t="s">
        <v>215</v>
      </c>
      <c r="B97">
        <v>2</v>
      </c>
      <c r="L97" s="18">
        <f>DD1</f>
        <v>2</v>
      </c>
      <c r="N97">
        <v>2</v>
      </c>
    </row>
    <row r="98" spans="1:14" x14ac:dyDescent="0.4">
      <c r="A98" s="14" t="s">
        <v>216</v>
      </c>
      <c r="B98">
        <v>2</v>
      </c>
      <c r="L98" s="18">
        <f>DE1</f>
        <v>2</v>
      </c>
      <c r="N98">
        <v>0</v>
      </c>
    </row>
    <row r="99" spans="1:14" x14ac:dyDescent="0.4">
      <c r="A99" s="14" t="s">
        <v>217</v>
      </c>
      <c r="B99">
        <v>1</v>
      </c>
      <c r="L99" s="18">
        <f>DF1</f>
        <v>1</v>
      </c>
      <c r="N99">
        <v>1</v>
      </c>
    </row>
    <row r="100" spans="1:14" x14ac:dyDescent="0.4">
      <c r="A100" s="14" t="s">
        <v>218</v>
      </c>
      <c r="B100">
        <v>2</v>
      </c>
      <c r="L100" s="18">
        <f>DG1</f>
        <v>2</v>
      </c>
      <c r="N100">
        <v>2</v>
      </c>
    </row>
    <row r="101" spans="1:14" x14ac:dyDescent="0.4">
      <c r="L101" s="17"/>
      <c r="N101">
        <v>2</v>
      </c>
    </row>
    <row r="102" spans="1:14" x14ac:dyDescent="0.4">
      <c r="L102" s="17"/>
      <c r="N102">
        <v>1</v>
      </c>
    </row>
    <row r="103" spans="1:14" x14ac:dyDescent="0.4">
      <c r="L103" s="17"/>
      <c r="N103">
        <v>2</v>
      </c>
    </row>
    <row r="104" spans="1:14" x14ac:dyDescent="0.4">
      <c r="L104" s="17"/>
    </row>
    <row r="105" spans="1:14" x14ac:dyDescent="0.4">
      <c r="L105" s="17"/>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0"/>
  <sheetViews>
    <sheetView topLeftCell="A86" workbookViewId="0">
      <selection activeCell="K32" sqref="K32"/>
    </sheetView>
  </sheetViews>
  <sheetFormatPr defaultRowHeight="18.75" x14ac:dyDescent="0.4"/>
  <cols>
    <col min="1" max="1" width="18.375" customWidth="1"/>
  </cols>
  <sheetData>
    <row r="1" spans="1:16" x14ac:dyDescent="0.4">
      <c r="A1" s="14" t="s">
        <v>121</v>
      </c>
      <c r="B1">
        <v>1</v>
      </c>
      <c r="L1" s="9" t="s">
        <v>1283</v>
      </c>
      <c r="O1">
        <v>1</v>
      </c>
      <c r="P1">
        <v>3</v>
      </c>
    </row>
    <row r="2" spans="1:16" x14ac:dyDescent="0.4">
      <c r="A2" s="14" t="s">
        <v>122</v>
      </c>
      <c r="B2">
        <v>1</v>
      </c>
      <c r="I2">
        <v>0</v>
      </c>
      <c r="J2">
        <f>COUNTIF($B$1:$H$100,"0")</f>
        <v>13</v>
      </c>
      <c r="L2" s="3" t="s">
        <v>1298</v>
      </c>
      <c r="O2">
        <v>2</v>
      </c>
      <c r="P2">
        <v>4</v>
      </c>
    </row>
    <row r="3" spans="1:16" x14ac:dyDescent="0.4">
      <c r="A3" s="14" t="s">
        <v>123</v>
      </c>
      <c r="B3">
        <v>2</v>
      </c>
      <c r="C3">
        <v>4</v>
      </c>
      <c r="D3">
        <v>5</v>
      </c>
      <c r="I3">
        <v>1</v>
      </c>
      <c r="J3">
        <f>COUNTIF($B$1:$H$100,"1")</f>
        <v>36</v>
      </c>
      <c r="L3" s="3" t="s">
        <v>615</v>
      </c>
      <c r="O3">
        <v>1</v>
      </c>
      <c r="P3">
        <v>2</v>
      </c>
    </row>
    <row r="4" spans="1:16" x14ac:dyDescent="0.4">
      <c r="A4" s="14" t="s">
        <v>124</v>
      </c>
      <c r="B4">
        <v>5</v>
      </c>
      <c r="I4">
        <v>2</v>
      </c>
      <c r="J4">
        <f>COUNTIF($B$1:$H$100,"2")</f>
        <v>36</v>
      </c>
      <c r="L4" s="3" t="s">
        <v>622</v>
      </c>
      <c r="O4">
        <v>0</v>
      </c>
    </row>
    <row r="5" spans="1:16" x14ac:dyDescent="0.4">
      <c r="A5" s="14" t="s">
        <v>125</v>
      </c>
      <c r="B5">
        <v>2</v>
      </c>
      <c r="I5">
        <v>3</v>
      </c>
      <c r="J5">
        <f>COUNTIF($B$1:$H$100,"3")</f>
        <v>17</v>
      </c>
      <c r="L5" s="3" t="s">
        <v>645</v>
      </c>
      <c r="O5">
        <v>5</v>
      </c>
    </row>
    <row r="6" spans="1:16" x14ac:dyDescent="0.4">
      <c r="A6" s="14" t="s">
        <v>126</v>
      </c>
      <c r="B6">
        <v>1</v>
      </c>
      <c r="C6">
        <v>2</v>
      </c>
      <c r="D6">
        <v>3</v>
      </c>
      <c r="I6">
        <v>4</v>
      </c>
      <c r="J6">
        <f>COUNTIF($B$1:$H$100,"4")</f>
        <v>15</v>
      </c>
      <c r="L6" s="3" t="s">
        <v>608</v>
      </c>
      <c r="O6">
        <v>1</v>
      </c>
    </row>
    <row r="7" spans="1:16" x14ac:dyDescent="0.4">
      <c r="A7" s="14" t="s">
        <v>127</v>
      </c>
      <c r="B7">
        <v>1</v>
      </c>
      <c r="I7">
        <v>5</v>
      </c>
      <c r="J7">
        <f>COUNTIF($B$1:$H$100,"5")</f>
        <v>17</v>
      </c>
      <c r="L7" s="3" t="s">
        <v>628</v>
      </c>
      <c r="O7">
        <v>1</v>
      </c>
      <c r="P7">
        <v>4</v>
      </c>
    </row>
    <row r="8" spans="1:16" x14ac:dyDescent="0.4">
      <c r="A8" s="14" t="s">
        <v>128</v>
      </c>
      <c r="B8">
        <v>1</v>
      </c>
      <c r="C8">
        <v>2</v>
      </c>
      <c r="D8">
        <v>3</v>
      </c>
      <c r="E8">
        <v>5</v>
      </c>
      <c r="L8" s="3" t="s">
        <v>645</v>
      </c>
      <c r="O8">
        <v>5</v>
      </c>
    </row>
    <row r="9" spans="1:16" x14ac:dyDescent="0.4">
      <c r="A9" s="14" t="s">
        <v>129</v>
      </c>
      <c r="B9">
        <v>4</v>
      </c>
      <c r="L9" s="3" t="s">
        <v>607</v>
      </c>
      <c r="O9">
        <v>2</v>
      </c>
    </row>
    <row r="10" spans="1:16" x14ac:dyDescent="0.4">
      <c r="A10" s="14" t="s">
        <v>130</v>
      </c>
      <c r="B10">
        <v>1</v>
      </c>
      <c r="L10" s="3" t="s">
        <v>608</v>
      </c>
      <c r="O10">
        <v>1</v>
      </c>
    </row>
    <row r="11" spans="1:16" x14ac:dyDescent="0.4">
      <c r="A11" s="14" t="s">
        <v>131</v>
      </c>
      <c r="B11">
        <v>5</v>
      </c>
      <c r="L11" s="3" t="s">
        <v>1283</v>
      </c>
      <c r="O11">
        <v>1</v>
      </c>
      <c r="P11">
        <v>3</v>
      </c>
    </row>
    <row r="12" spans="1:16" x14ac:dyDescent="0.4">
      <c r="A12" s="14" t="s">
        <v>132</v>
      </c>
      <c r="B12">
        <v>2</v>
      </c>
      <c r="C12">
        <v>4</v>
      </c>
      <c r="L12" s="3" t="s">
        <v>607</v>
      </c>
      <c r="O12">
        <v>2</v>
      </c>
    </row>
    <row r="13" spans="1:16" x14ac:dyDescent="0.4">
      <c r="A13" s="14" t="s">
        <v>133</v>
      </c>
      <c r="B13">
        <v>0</v>
      </c>
      <c r="L13" s="3" t="s">
        <v>607</v>
      </c>
      <c r="O13">
        <v>2</v>
      </c>
    </row>
    <row r="14" spans="1:16" x14ac:dyDescent="0.4">
      <c r="A14" s="14" t="s">
        <v>134</v>
      </c>
      <c r="B14">
        <v>2</v>
      </c>
      <c r="C14">
        <v>4</v>
      </c>
      <c r="L14" s="3" t="s">
        <v>645</v>
      </c>
      <c r="O14">
        <v>5</v>
      </c>
    </row>
    <row r="15" spans="1:16" x14ac:dyDescent="0.4">
      <c r="A15" s="14" t="s">
        <v>135</v>
      </c>
      <c r="B15">
        <v>1</v>
      </c>
      <c r="C15">
        <v>2</v>
      </c>
      <c r="L15" s="3" t="s">
        <v>627</v>
      </c>
      <c r="O15">
        <v>4</v>
      </c>
    </row>
    <row r="16" spans="1:16" x14ac:dyDescent="0.4">
      <c r="A16" s="14" t="s">
        <v>136</v>
      </c>
      <c r="B16">
        <v>1</v>
      </c>
      <c r="C16">
        <v>3</v>
      </c>
      <c r="D16">
        <v>4</v>
      </c>
      <c r="L16" s="3" t="s">
        <v>1946</v>
      </c>
      <c r="O16">
        <v>1</v>
      </c>
    </row>
    <row r="17" spans="1:16" x14ac:dyDescent="0.4">
      <c r="A17" s="14" t="s">
        <v>137</v>
      </c>
      <c r="B17">
        <v>2</v>
      </c>
      <c r="L17" s="3" t="s">
        <v>1947</v>
      </c>
      <c r="O17">
        <v>1</v>
      </c>
      <c r="P17">
        <v>2</v>
      </c>
    </row>
    <row r="18" spans="1:16" x14ac:dyDescent="0.4">
      <c r="A18" s="14" t="s">
        <v>138</v>
      </c>
      <c r="B18">
        <v>3</v>
      </c>
      <c r="L18" s="3" t="s">
        <v>1948</v>
      </c>
      <c r="O18">
        <v>2</v>
      </c>
    </row>
    <row r="19" spans="1:16" x14ac:dyDescent="0.4">
      <c r="A19" s="14" t="s">
        <v>139</v>
      </c>
      <c r="B19">
        <v>2</v>
      </c>
      <c r="L19" s="3" t="s">
        <v>1948</v>
      </c>
      <c r="O19">
        <v>2</v>
      </c>
    </row>
    <row r="20" spans="1:16" x14ac:dyDescent="0.4">
      <c r="A20" s="14" t="s">
        <v>140</v>
      </c>
      <c r="B20">
        <v>5</v>
      </c>
      <c r="L20" s="3" t="s">
        <v>1946</v>
      </c>
      <c r="O20">
        <v>1</v>
      </c>
    </row>
    <row r="21" spans="1:16" x14ac:dyDescent="0.4">
      <c r="A21" s="14" t="s">
        <v>1100</v>
      </c>
      <c r="B21">
        <v>2</v>
      </c>
    </row>
    <row r="22" spans="1:16" x14ac:dyDescent="0.4">
      <c r="A22" s="14" t="s">
        <v>142</v>
      </c>
      <c r="B22">
        <v>0</v>
      </c>
    </row>
    <row r="23" spans="1:16" x14ac:dyDescent="0.4">
      <c r="A23" s="14" t="s">
        <v>143</v>
      </c>
      <c r="B23">
        <v>2</v>
      </c>
    </row>
    <row r="24" spans="1:16" x14ac:dyDescent="0.4">
      <c r="A24" s="14" t="s">
        <v>144</v>
      </c>
      <c r="B24">
        <v>4</v>
      </c>
      <c r="C24">
        <v>5</v>
      </c>
    </row>
    <row r="25" spans="1:16" x14ac:dyDescent="0.4">
      <c r="A25" s="14" t="s">
        <v>145</v>
      </c>
      <c r="B25">
        <v>1</v>
      </c>
      <c r="C25">
        <v>3</v>
      </c>
    </row>
    <row r="26" spans="1:16" x14ac:dyDescent="0.4">
      <c r="A26" s="14" t="s">
        <v>146</v>
      </c>
      <c r="B26">
        <v>2</v>
      </c>
    </row>
    <row r="27" spans="1:16" x14ac:dyDescent="0.4">
      <c r="A27" s="14" t="s">
        <v>147</v>
      </c>
      <c r="B27">
        <v>2</v>
      </c>
    </row>
    <row r="28" spans="1:16" x14ac:dyDescent="0.4">
      <c r="A28" s="14" t="s">
        <v>148</v>
      </c>
      <c r="B28">
        <v>1</v>
      </c>
    </row>
    <row r="29" spans="1:16" x14ac:dyDescent="0.4">
      <c r="A29" s="14" t="s">
        <v>149</v>
      </c>
      <c r="B29">
        <v>1</v>
      </c>
    </row>
    <row r="30" spans="1:16" x14ac:dyDescent="0.4">
      <c r="A30" s="14" t="s">
        <v>150</v>
      </c>
      <c r="B30">
        <v>5</v>
      </c>
    </row>
    <row r="31" spans="1:16" x14ac:dyDescent="0.4">
      <c r="A31" s="14" t="s">
        <v>151</v>
      </c>
      <c r="B31">
        <v>0</v>
      </c>
    </row>
    <row r="32" spans="1:16" x14ac:dyDescent="0.4">
      <c r="A32" s="14" t="s">
        <v>152</v>
      </c>
      <c r="B32">
        <v>4</v>
      </c>
    </row>
    <row r="33" spans="1:4" x14ac:dyDescent="0.4">
      <c r="A33" s="14" t="s">
        <v>153</v>
      </c>
      <c r="B33">
        <v>0</v>
      </c>
    </row>
    <row r="34" spans="1:4" x14ac:dyDescent="0.4">
      <c r="A34" s="14" t="s">
        <v>154</v>
      </c>
      <c r="B34">
        <v>4</v>
      </c>
    </row>
    <row r="35" spans="1:4" x14ac:dyDescent="0.4">
      <c r="A35" s="14" t="s">
        <v>155</v>
      </c>
      <c r="B35">
        <v>1</v>
      </c>
      <c r="C35">
        <v>2</v>
      </c>
      <c r="D35">
        <v>3</v>
      </c>
    </row>
    <row r="36" spans="1:4" x14ac:dyDescent="0.4">
      <c r="A36" s="14" t="s">
        <v>156</v>
      </c>
      <c r="B36">
        <v>3</v>
      </c>
    </row>
    <row r="37" spans="1:4" x14ac:dyDescent="0.4">
      <c r="A37" s="14" t="s">
        <v>157</v>
      </c>
      <c r="B37">
        <v>1</v>
      </c>
      <c r="C37">
        <v>2</v>
      </c>
      <c r="D37">
        <v>3</v>
      </c>
    </row>
    <row r="38" spans="1:4" x14ac:dyDescent="0.4">
      <c r="A38" s="14" t="s">
        <v>158</v>
      </c>
      <c r="B38">
        <v>0</v>
      </c>
    </row>
    <row r="39" spans="1:4" x14ac:dyDescent="0.4">
      <c r="A39" s="14" t="s">
        <v>159</v>
      </c>
      <c r="B39">
        <v>3</v>
      </c>
    </row>
    <row r="40" spans="1:4" x14ac:dyDescent="0.4">
      <c r="A40" s="14" t="s">
        <v>160</v>
      </c>
      <c r="B40">
        <v>2</v>
      </c>
      <c r="C40">
        <v>4</v>
      </c>
    </row>
    <row r="41" spans="1:4" x14ac:dyDescent="0.4">
      <c r="A41" s="14" t="s">
        <v>625</v>
      </c>
      <c r="B41">
        <v>4</v>
      </c>
    </row>
    <row r="42" spans="1:4" x14ac:dyDescent="0.4">
      <c r="A42" s="14" t="s">
        <v>161</v>
      </c>
      <c r="B42">
        <v>0</v>
      </c>
    </row>
    <row r="43" spans="1:4" x14ac:dyDescent="0.4">
      <c r="A43" s="14" t="s">
        <v>162</v>
      </c>
      <c r="B43">
        <v>2</v>
      </c>
    </row>
    <row r="44" spans="1:4" x14ac:dyDescent="0.4">
      <c r="A44" s="14" t="s">
        <v>163</v>
      </c>
      <c r="B44">
        <v>4</v>
      </c>
    </row>
    <row r="45" spans="1:4" x14ac:dyDescent="0.4">
      <c r="A45" s="14" t="s">
        <v>164</v>
      </c>
      <c r="B45">
        <v>2</v>
      </c>
    </row>
    <row r="46" spans="1:4" x14ac:dyDescent="0.4">
      <c r="A46" s="14" t="s">
        <v>165</v>
      </c>
      <c r="B46">
        <v>1</v>
      </c>
    </row>
    <row r="47" spans="1:4" x14ac:dyDescent="0.4">
      <c r="A47" s="14" t="s">
        <v>166</v>
      </c>
      <c r="B47">
        <v>1</v>
      </c>
    </row>
    <row r="48" spans="1:4" x14ac:dyDescent="0.4">
      <c r="A48" s="14" t="s">
        <v>167</v>
      </c>
      <c r="B48">
        <v>5</v>
      </c>
    </row>
    <row r="49" spans="1:4" x14ac:dyDescent="0.4">
      <c r="A49" s="14" t="s">
        <v>168</v>
      </c>
      <c r="B49">
        <v>2</v>
      </c>
    </row>
    <row r="50" spans="1:4" x14ac:dyDescent="0.4">
      <c r="A50" s="14" t="s">
        <v>169</v>
      </c>
      <c r="B50">
        <v>2</v>
      </c>
      <c r="C50">
        <v>5</v>
      </c>
    </row>
    <row r="51" spans="1:4" x14ac:dyDescent="0.4">
      <c r="A51" s="14" t="s">
        <v>170</v>
      </c>
      <c r="B51">
        <v>2</v>
      </c>
    </row>
    <row r="52" spans="1:4" x14ac:dyDescent="0.4">
      <c r="A52" s="14" t="s">
        <v>171</v>
      </c>
      <c r="B52">
        <v>3</v>
      </c>
    </row>
    <row r="53" spans="1:4" x14ac:dyDescent="0.4">
      <c r="A53" s="14" t="s">
        <v>172</v>
      </c>
      <c r="B53">
        <v>2</v>
      </c>
    </row>
    <row r="54" spans="1:4" x14ac:dyDescent="0.4">
      <c r="A54" s="14" t="s">
        <v>173</v>
      </c>
      <c r="B54">
        <v>1</v>
      </c>
    </row>
    <row r="55" spans="1:4" x14ac:dyDescent="0.4">
      <c r="A55" s="14" t="s">
        <v>174</v>
      </c>
      <c r="B55">
        <v>1</v>
      </c>
      <c r="C55">
        <v>2</v>
      </c>
      <c r="D55">
        <v>3</v>
      </c>
    </row>
    <row r="56" spans="1:4" x14ac:dyDescent="0.4">
      <c r="A56" s="14" t="s">
        <v>175</v>
      </c>
      <c r="B56">
        <v>2</v>
      </c>
      <c r="C56">
        <v>4</v>
      </c>
    </row>
    <row r="57" spans="1:4" x14ac:dyDescent="0.4">
      <c r="A57" s="14" t="s">
        <v>176</v>
      </c>
      <c r="B57">
        <v>0</v>
      </c>
    </row>
    <row r="58" spans="1:4" x14ac:dyDescent="0.4">
      <c r="A58" s="14" t="s">
        <v>177</v>
      </c>
      <c r="B58">
        <v>2</v>
      </c>
    </row>
    <row r="59" spans="1:4" x14ac:dyDescent="0.4">
      <c r="A59" s="14" t="s">
        <v>178</v>
      </c>
      <c r="B59">
        <v>1</v>
      </c>
    </row>
    <row r="60" spans="1:4" x14ac:dyDescent="0.4">
      <c r="A60" s="14" t="s">
        <v>179</v>
      </c>
      <c r="B60">
        <v>0</v>
      </c>
    </row>
    <row r="61" spans="1:4" x14ac:dyDescent="0.4">
      <c r="A61" s="14" t="s">
        <v>1700</v>
      </c>
      <c r="B61">
        <v>1</v>
      </c>
      <c r="C61">
        <v>2</v>
      </c>
    </row>
    <row r="62" spans="1:4" x14ac:dyDescent="0.4">
      <c r="A62" s="14" t="s">
        <v>181</v>
      </c>
      <c r="B62">
        <v>1</v>
      </c>
      <c r="C62">
        <v>3</v>
      </c>
    </row>
    <row r="63" spans="1:4" x14ac:dyDescent="0.4">
      <c r="A63" s="14" t="s">
        <v>182</v>
      </c>
      <c r="B63">
        <v>1</v>
      </c>
    </row>
    <row r="64" spans="1:4" x14ac:dyDescent="0.4">
      <c r="A64" s="14" t="s">
        <v>183</v>
      </c>
      <c r="B64">
        <v>3</v>
      </c>
    </row>
    <row r="65" spans="1:3" x14ac:dyDescent="0.4">
      <c r="A65" s="14" t="s">
        <v>184</v>
      </c>
      <c r="B65">
        <v>1</v>
      </c>
    </row>
    <row r="66" spans="1:3" x14ac:dyDescent="0.4">
      <c r="A66" s="14" t="s">
        <v>185</v>
      </c>
      <c r="B66">
        <v>2</v>
      </c>
    </row>
    <row r="67" spans="1:3" x14ac:dyDescent="0.4">
      <c r="A67" s="14" t="s">
        <v>186</v>
      </c>
      <c r="B67">
        <v>5</v>
      </c>
    </row>
    <row r="68" spans="1:3" x14ac:dyDescent="0.4">
      <c r="A68" s="14" t="s">
        <v>187</v>
      </c>
      <c r="B68">
        <v>5</v>
      </c>
    </row>
    <row r="69" spans="1:3" x14ac:dyDescent="0.4">
      <c r="A69" s="14" t="s">
        <v>188</v>
      </c>
      <c r="B69">
        <v>0</v>
      </c>
    </row>
    <row r="70" spans="1:3" x14ac:dyDescent="0.4">
      <c r="A70" s="14" t="s">
        <v>189</v>
      </c>
      <c r="B70">
        <v>1</v>
      </c>
      <c r="C70">
        <v>5</v>
      </c>
    </row>
    <row r="71" spans="1:3" x14ac:dyDescent="0.4">
      <c r="A71" s="14" t="s">
        <v>190</v>
      </c>
      <c r="B71">
        <v>0</v>
      </c>
    </row>
    <row r="72" spans="1:3" x14ac:dyDescent="0.4">
      <c r="A72" s="14" t="s">
        <v>191</v>
      </c>
      <c r="B72">
        <v>2</v>
      </c>
    </row>
    <row r="73" spans="1:3" x14ac:dyDescent="0.4">
      <c r="A73" s="14" t="s">
        <v>192</v>
      </c>
      <c r="B73">
        <v>5</v>
      </c>
    </row>
    <row r="74" spans="1:3" x14ac:dyDescent="0.4">
      <c r="A74" s="14" t="s">
        <v>193</v>
      </c>
      <c r="B74">
        <v>1</v>
      </c>
    </row>
    <row r="75" spans="1:3" x14ac:dyDescent="0.4">
      <c r="A75" s="14" t="s">
        <v>194</v>
      </c>
      <c r="B75">
        <v>0</v>
      </c>
    </row>
    <row r="76" spans="1:3" x14ac:dyDescent="0.4">
      <c r="A76" s="14" t="s">
        <v>195</v>
      </c>
      <c r="B76">
        <v>1</v>
      </c>
    </row>
    <row r="77" spans="1:3" x14ac:dyDescent="0.4">
      <c r="A77" s="14" t="s">
        <v>196</v>
      </c>
      <c r="B77">
        <v>0</v>
      </c>
    </row>
    <row r="78" spans="1:3" x14ac:dyDescent="0.4">
      <c r="A78" s="14" t="s">
        <v>197</v>
      </c>
      <c r="B78">
        <v>5</v>
      </c>
    </row>
    <row r="79" spans="1:3" x14ac:dyDescent="0.4">
      <c r="A79" s="14" t="s">
        <v>198</v>
      </c>
      <c r="B79">
        <v>1</v>
      </c>
      <c r="C79">
        <v>3</v>
      </c>
    </row>
    <row r="80" spans="1:3" x14ac:dyDescent="0.4">
      <c r="A80" s="14" t="s">
        <v>199</v>
      </c>
      <c r="B80">
        <v>1</v>
      </c>
      <c r="C80">
        <v>3</v>
      </c>
    </row>
    <row r="81" spans="1:3" x14ac:dyDescent="0.4">
      <c r="A81" s="14" t="s">
        <v>2091</v>
      </c>
      <c r="B81">
        <v>1</v>
      </c>
      <c r="C81">
        <v>3</v>
      </c>
    </row>
    <row r="82" spans="1:3" x14ac:dyDescent="0.4">
      <c r="A82" s="14" t="s">
        <v>200</v>
      </c>
      <c r="B82">
        <v>2</v>
      </c>
      <c r="C82">
        <v>4</v>
      </c>
    </row>
    <row r="83" spans="1:3" x14ac:dyDescent="0.4">
      <c r="A83" s="14" t="s">
        <v>201</v>
      </c>
      <c r="B83">
        <v>1</v>
      </c>
      <c r="C83">
        <v>2</v>
      </c>
    </row>
    <row r="84" spans="1:3" x14ac:dyDescent="0.4">
      <c r="A84" s="14" t="s">
        <v>202</v>
      </c>
      <c r="B84">
        <v>0</v>
      </c>
    </row>
    <row r="85" spans="1:3" x14ac:dyDescent="0.4">
      <c r="A85" s="14" t="s">
        <v>203</v>
      </c>
      <c r="B85">
        <v>5</v>
      </c>
    </row>
    <row r="86" spans="1:3" x14ac:dyDescent="0.4">
      <c r="A86" s="14" t="s">
        <v>204</v>
      </c>
      <c r="B86">
        <v>1</v>
      </c>
    </row>
    <row r="87" spans="1:3" x14ac:dyDescent="0.4">
      <c r="A87" s="14" t="s">
        <v>205</v>
      </c>
      <c r="B87">
        <v>1</v>
      </c>
      <c r="C87">
        <v>4</v>
      </c>
    </row>
    <row r="88" spans="1:3" x14ac:dyDescent="0.4">
      <c r="A88" s="14" t="s">
        <v>206</v>
      </c>
      <c r="B88">
        <v>5</v>
      </c>
    </row>
    <row r="89" spans="1:3" x14ac:dyDescent="0.4">
      <c r="A89" s="14" t="s">
        <v>207</v>
      </c>
      <c r="B89">
        <v>2</v>
      </c>
    </row>
    <row r="90" spans="1:3" x14ac:dyDescent="0.4">
      <c r="A90" s="14" t="s">
        <v>208</v>
      </c>
      <c r="B90">
        <v>1</v>
      </c>
    </row>
    <row r="91" spans="1:3" x14ac:dyDescent="0.4">
      <c r="A91" s="14" t="s">
        <v>209</v>
      </c>
      <c r="B91">
        <v>1</v>
      </c>
      <c r="C91">
        <v>3</v>
      </c>
    </row>
    <row r="92" spans="1:3" x14ac:dyDescent="0.4">
      <c r="A92" s="14" t="s">
        <v>210</v>
      </c>
      <c r="B92">
        <v>2</v>
      </c>
    </row>
    <row r="93" spans="1:3" x14ac:dyDescent="0.4">
      <c r="A93" s="14" t="s">
        <v>211</v>
      </c>
      <c r="B93">
        <v>2</v>
      </c>
    </row>
    <row r="94" spans="1:3" x14ac:dyDescent="0.4">
      <c r="A94" s="14" t="s">
        <v>212</v>
      </c>
      <c r="B94">
        <v>5</v>
      </c>
    </row>
    <row r="95" spans="1:3" x14ac:dyDescent="0.4">
      <c r="A95" s="14" t="s">
        <v>213</v>
      </c>
      <c r="B95">
        <v>4</v>
      </c>
    </row>
    <row r="96" spans="1:3" x14ac:dyDescent="0.4">
      <c r="A96" s="14" t="s">
        <v>214</v>
      </c>
      <c r="B96">
        <v>1</v>
      </c>
    </row>
    <row r="97" spans="1:3" x14ac:dyDescent="0.4">
      <c r="A97" s="14" t="s">
        <v>215</v>
      </c>
      <c r="B97">
        <v>1</v>
      </c>
      <c r="C97">
        <v>2</v>
      </c>
    </row>
    <row r="98" spans="1:3" x14ac:dyDescent="0.4">
      <c r="A98" s="14" t="s">
        <v>216</v>
      </c>
      <c r="B98">
        <v>2</v>
      </c>
    </row>
    <row r="99" spans="1:3" x14ac:dyDescent="0.4">
      <c r="A99" s="14" t="s">
        <v>217</v>
      </c>
      <c r="B99">
        <v>2</v>
      </c>
    </row>
    <row r="100" spans="1:3" x14ac:dyDescent="0.4">
      <c r="A100" s="14" t="s">
        <v>218</v>
      </c>
      <c r="B100">
        <v>1</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H105"/>
  <sheetViews>
    <sheetView workbookViewId="0">
      <selection activeCell="J11" sqref="J11"/>
    </sheetView>
  </sheetViews>
  <sheetFormatPr defaultRowHeight="18.75" x14ac:dyDescent="0.4"/>
  <cols>
    <col min="1" max="1" width="18.375" customWidth="1"/>
  </cols>
  <sheetData>
    <row r="1" spans="1:112" x14ac:dyDescent="0.4">
      <c r="A1" s="14" t="s">
        <v>121</v>
      </c>
      <c r="B1">
        <v>4</v>
      </c>
      <c r="C1">
        <v>6</v>
      </c>
      <c r="D1">
        <v>7</v>
      </c>
      <c r="E1">
        <v>8</v>
      </c>
      <c r="M1" s="10" t="s">
        <v>1353</v>
      </c>
      <c r="N1" s="3" t="s">
        <v>1354</v>
      </c>
      <c r="O1" s="3">
        <v>9</v>
      </c>
      <c r="P1" s="3" t="s">
        <v>1355</v>
      </c>
      <c r="Q1" s="3" t="s">
        <v>1232</v>
      </c>
      <c r="R1" s="3" t="s">
        <v>1357</v>
      </c>
      <c r="S1" s="3" t="s">
        <v>1358</v>
      </c>
      <c r="T1" s="3" t="s">
        <v>1359</v>
      </c>
      <c r="U1" s="3">
        <v>9</v>
      </c>
      <c r="V1" s="3">
        <v>1</v>
      </c>
      <c r="W1" s="3">
        <v>1</v>
      </c>
      <c r="X1" s="3">
        <v>3</v>
      </c>
      <c r="Y1" s="3" t="s">
        <v>1724</v>
      </c>
      <c r="Z1" s="3" t="s">
        <v>1355</v>
      </c>
      <c r="AA1" s="3">
        <v>1</v>
      </c>
      <c r="AB1" s="3" t="s">
        <v>1733</v>
      </c>
      <c r="AC1" s="3">
        <v>7</v>
      </c>
      <c r="AD1" s="3">
        <v>1</v>
      </c>
      <c r="AE1" s="3" t="s">
        <v>1741</v>
      </c>
      <c r="AF1" s="3">
        <v>2</v>
      </c>
      <c r="AG1" s="10">
        <v>3</v>
      </c>
      <c r="AH1" s="3">
        <v>1</v>
      </c>
      <c r="AI1" s="3" t="s">
        <v>1750</v>
      </c>
      <c r="AJ1" s="3">
        <v>1</v>
      </c>
      <c r="AK1" s="3" t="s">
        <v>1754</v>
      </c>
      <c r="AL1" s="3" t="s">
        <v>1478</v>
      </c>
      <c r="AM1" s="3" t="s">
        <v>1761</v>
      </c>
      <c r="AN1" s="3">
        <v>4</v>
      </c>
      <c r="AO1" s="3">
        <v>1</v>
      </c>
      <c r="AP1" s="3" t="s">
        <v>1765</v>
      </c>
      <c r="AQ1" s="3" t="s">
        <v>1768</v>
      </c>
      <c r="AR1" s="3" t="s">
        <v>1772</v>
      </c>
      <c r="AS1" s="3" t="s">
        <v>1774</v>
      </c>
      <c r="AT1" s="3" t="s">
        <v>1413</v>
      </c>
      <c r="AU1" s="3">
        <v>6</v>
      </c>
      <c r="AV1" s="3">
        <v>0</v>
      </c>
      <c r="AW1" s="3" t="s">
        <v>1216</v>
      </c>
      <c r="AX1" s="3" t="s">
        <v>1201</v>
      </c>
      <c r="AY1" s="3">
        <v>3</v>
      </c>
      <c r="AZ1" s="3">
        <v>9</v>
      </c>
      <c r="BA1" s="10" t="s">
        <v>1792</v>
      </c>
      <c r="BB1" s="3" t="s">
        <v>1355</v>
      </c>
      <c r="BC1" s="3">
        <v>7</v>
      </c>
      <c r="BD1" s="3" t="s">
        <v>1801</v>
      </c>
      <c r="BE1" s="3">
        <v>9</v>
      </c>
      <c r="BF1" s="3">
        <v>0</v>
      </c>
      <c r="BG1" s="3">
        <v>0</v>
      </c>
      <c r="BH1" s="3">
        <v>3</v>
      </c>
      <c r="BI1" s="3" t="s">
        <v>1809</v>
      </c>
      <c r="BJ1" s="3">
        <v>9</v>
      </c>
      <c r="BK1" s="3" t="s">
        <v>1813</v>
      </c>
      <c r="BL1" s="3">
        <v>0</v>
      </c>
      <c r="BM1" s="3" t="s">
        <v>1433</v>
      </c>
      <c r="BN1" s="3">
        <v>9</v>
      </c>
      <c r="BO1" s="3">
        <v>3</v>
      </c>
      <c r="BP1" s="3" t="s">
        <v>1201</v>
      </c>
      <c r="BQ1" s="3" t="s">
        <v>1355</v>
      </c>
      <c r="BR1" s="3" t="s">
        <v>1365</v>
      </c>
      <c r="BS1" s="3">
        <v>4</v>
      </c>
      <c r="BT1" s="3" t="s">
        <v>1499</v>
      </c>
      <c r="BU1" s="10" t="s">
        <v>1761</v>
      </c>
      <c r="BV1" s="3">
        <v>7</v>
      </c>
      <c r="BW1" s="3" t="s">
        <v>1203</v>
      </c>
      <c r="BX1" s="3">
        <v>1</v>
      </c>
      <c r="BY1" s="3">
        <v>6</v>
      </c>
      <c r="BZ1" s="3">
        <v>0</v>
      </c>
      <c r="CA1" s="3">
        <v>7</v>
      </c>
      <c r="CB1" s="3" t="s">
        <v>1483</v>
      </c>
      <c r="CC1" s="3" t="s">
        <v>1464</v>
      </c>
      <c r="CD1" s="3" t="s">
        <v>1859</v>
      </c>
      <c r="CE1" s="3">
        <v>3</v>
      </c>
      <c r="CF1" s="3" t="s">
        <v>1201</v>
      </c>
      <c r="CG1" s="3">
        <v>3</v>
      </c>
      <c r="CH1" s="3">
        <v>0</v>
      </c>
      <c r="CI1" s="3">
        <v>0</v>
      </c>
      <c r="CJ1" s="3" t="s">
        <v>1389</v>
      </c>
      <c r="CK1" s="3">
        <v>9</v>
      </c>
      <c r="CL1" s="3">
        <v>7</v>
      </c>
      <c r="CM1" s="3">
        <v>1</v>
      </c>
      <c r="CN1" s="3" t="s">
        <v>1205</v>
      </c>
      <c r="CO1" s="10">
        <v>3</v>
      </c>
      <c r="CP1" s="3" t="s">
        <v>1875</v>
      </c>
      <c r="CQ1" s="3">
        <v>3</v>
      </c>
      <c r="CR1" s="3">
        <v>7</v>
      </c>
      <c r="CS1" s="3" t="s">
        <v>1211</v>
      </c>
      <c r="CT1" s="3" t="s">
        <v>1201</v>
      </c>
      <c r="CU1" s="3" t="s">
        <v>1882</v>
      </c>
      <c r="CV1" s="3" t="s">
        <v>1413</v>
      </c>
      <c r="CW1" s="3">
        <v>0</v>
      </c>
      <c r="CX1" s="3" t="s">
        <v>1355</v>
      </c>
      <c r="CY1" s="3" t="s">
        <v>1464</v>
      </c>
      <c r="CZ1" s="3" t="s">
        <v>1894</v>
      </c>
      <c r="DA1" s="3" t="s">
        <v>1211</v>
      </c>
      <c r="DB1" s="3" t="s">
        <v>1859</v>
      </c>
      <c r="DC1" s="3">
        <v>9</v>
      </c>
      <c r="DD1" s="3">
        <v>1</v>
      </c>
      <c r="DE1" s="3">
        <v>4</v>
      </c>
      <c r="DF1" s="3">
        <v>7</v>
      </c>
      <c r="DG1" s="3" t="s">
        <v>1355</v>
      </c>
      <c r="DH1" s="3" t="s">
        <v>1911</v>
      </c>
    </row>
    <row r="2" spans="1:112" x14ac:dyDescent="0.4">
      <c r="A2" s="14" t="s">
        <v>122</v>
      </c>
      <c r="B2">
        <v>3</v>
      </c>
      <c r="C2">
        <v>5</v>
      </c>
      <c r="D2">
        <v>6</v>
      </c>
      <c r="J2">
        <v>0</v>
      </c>
      <c r="K2">
        <f>COUNTIF(B$1:H$100,"0")</f>
        <v>8</v>
      </c>
      <c r="M2" s="18" t="str">
        <f>N1</f>
        <v>3,5,6</v>
      </c>
    </row>
    <row r="3" spans="1:112" x14ac:dyDescent="0.4">
      <c r="A3" s="14" t="s">
        <v>123</v>
      </c>
      <c r="B3">
        <v>9</v>
      </c>
      <c r="J3">
        <v>1</v>
      </c>
      <c r="K3">
        <f>COUNTIF(B1:H100,"1")</f>
        <v>33</v>
      </c>
      <c r="M3" s="18">
        <f>O1</f>
        <v>9</v>
      </c>
    </row>
    <row r="4" spans="1:112" x14ac:dyDescent="0.4">
      <c r="A4" s="14" t="s">
        <v>124</v>
      </c>
      <c r="B4">
        <v>1</v>
      </c>
      <c r="C4">
        <v>2</v>
      </c>
      <c r="J4">
        <v>2</v>
      </c>
      <c r="K4">
        <f>COUNTIF(B1:H100,"2")</f>
        <v>15</v>
      </c>
      <c r="M4" s="18" t="str">
        <f>P1</f>
        <v>1,2</v>
      </c>
      <c r="O4" s="3" t="s">
        <v>2180</v>
      </c>
    </row>
    <row r="5" spans="1:112" x14ac:dyDescent="0.4">
      <c r="A5" s="14" t="s">
        <v>125</v>
      </c>
      <c r="B5">
        <v>7</v>
      </c>
      <c r="C5">
        <v>8</v>
      </c>
      <c r="J5">
        <v>3</v>
      </c>
      <c r="K5">
        <f>COUNTIF(B1:H100,"3")</f>
        <v>31</v>
      </c>
      <c r="M5" s="18" t="str">
        <f>Q1</f>
        <v>7,8</v>
      </c>
      <c r="O5" s="15" t="s">
        <v>2276</v>
      </c>
    </row>
    <row r="6" spans="1:112" x14ac:dyDescent="0.4">
      <c r="A6" s="14" t="s">
        <v>126</v>
      </c>
      <c r="B6">
        <v>5</v>
      </c>
      <c r="C6">
        <v>6</v>
      </c>
      <c r="D6">
        <v>7</v>
      </c>
      <c r="J6">
        <v>4</v>
      </c>
      <c r="K6">
        <f>COUNTIF(B1:H100,"4")</f>
        <v>20</v>
      </c>
      <c r="M6" s="18" t="str">
        <f>R1</f>
        <v>5,6,7</v>
      </c>
      <c r="O6" s="15">
        <v>9</v>
      </c>
    </row>
    <row r="7" spans="1:112" x14ac:dyDescent="0.4">
      <c r="A7" s="14" t="s">
        <v>127</v>
      </c>
      <c r="B7">
        <v>2</v>
      </c>
      <c r="C7">
        <v>9</v>
      </c>
      <c r="J7">
        <v>5</v>
      </c>
      <c r="K7">
        <f>COUNTIF(B1:H100,"5")</f>
        <v>13</v>
      </c>
      <c r="M7" s="18" t="str">
        <f>S1</f>
        <v>2,9</v>
      </c>
      <c r="O7" s="15" t="s">
        <v>2147</v>
      </c>
    </row>
    <row r="8" spans="1:112" x14ac:dyDescent="0.4">
      <c r="A8" s="14" t="s">
        <v>128</v>
      </c>
      <c r="B8">
        <v>3</v>
      </c>
      <c r="C8">
        <v>5</v>
      </c>
      <c r="D8">
        <v>7</v>
      </c>
      <c r="J8">
        <v>6</v>
      </c>
      <c r="K8">
        <f>COUNTIF(B1:H100,"6")</f>
        <v>16</v>
      </c>
      <c r="M8" s="18" t="str">
        <f>T1</f>
        <v>3,5,7</v>
      </c>
      <c r="O8" s="15" t="s">
        <v>2170</v>
      </c>
    </row>
    <row r="9" spans="1:112" x14ac:dyDescent="0.4">
      <c r="A9" s="14" t="s">
        <v>129</v>
      </c>
      <c r="B9">
        <v>9</v>
      </c>
      <c r="J9">
        <v>7</v>
      </c>
      <c r="K9">
        <f>COUNTIF(B1:H100,"7")</f>
        <v>22</v>
      </c>
      <c r="M9" s="18">
        <f>U1</f>
        <v>9</v>
      </c>
      <c r="O9" s="15" t="s">
        <v>2277</v>
      </c>
    </row>
    <row r="10" spans="1:112" x14ac:dyDescent="0.4">
      <c r="A10" s="14" t="s">
        <v>130</v>
      </c>
      <c r="B10">
        <v>1</v>
      </c>
      <c r="J10">
        <v>8</v>
      </c>
      <c r="K10">
        <f>COUNTIF(B1:H100,"8")</f>
        <v>13</v>
      </c>
      <c r="M10" s="18">
        <f>V1</f>
        <v>1</v>
      </c>
      <c r="O10" s="15" t="s">
        <v>2278</v>
      </c>
    </row>
    <row r="11" spans="1:112" x14ac:dyDescent="0.4">
      <c r="A11" s="14" t="s">
        <v>131</v>
      </c>
      <c r="B11">
        <v>1</v>
      </c>
      <c r="J11">
        <v>9</v>
      </c>
      <c r="K11">
        <f>COUNTIF(B1:H100,"9")</f>
        <v>10</v>
      </c>
      <c r="M11" s="18">
        <f>W1</f>
        <v>1</v>
      </c>
      <c r="O11" s="15" t="s">
        <v>2181</v>
      </c>
    </row>
    <row r="12" spans="1:112" x14ac:dyDescent="0.4">
      <c r="A12" s="14" t="s">
        <v>132</v>
      </c>
      <c r="B12">
        <v>3</v>
      </c>
      <c r="M12" s="18">
        <f>X1</f>
        <v>3</v>
      </c>
      <c r="O12" s="15">
        <v>9</v>
      </c>
    </row>
    <row r="13" spans="1:112" x14ac:dyDescent="0.4">
      <c r="A13" s="14" t="s">
        <v>133</v>
      </c>
      <c r="B13">
        <v>5</v>
      </c>
      <c r="C13">
        <v>7</v>
      </c>
      <c r="M13" s="18" t="str">
        <f>Y1</f>
        <v>5,7</v>
      </c>
      <c r="O13" s="15">
        <v>1</v>
      </c>
    </row>
    <row r="14" spans="1:112" x14ac:dyDescent="0.4">
      <c r="A14" s="14" t="s">
        <v>134</v>
      </c>
      <c r="B14">
        <v>1</v>
      </c>
      <c r="C14">
        <v>2</v>
      </c>
      <c r="M14" s="18" t="str">
        <f>Z1</f>
        <v>1,2</v>
      </c>
      <c r="O14" s="15">
        <v>1</v>
      </c>
    </row>
    <row r="15" spans="1:112" x14ac:dyDescent="0.4">
      <c r="A15" s="14" t="s">
        <v>135</v>
      </c>
      <c r="B15">
        <v>1</v>
      </c>
      <c r="M15" s="18">
        <f>AA1</f>
        <v>1</v>
      </c>
      <c r="O15" s="15">
        <v>3</v>
      </c>
    </row>
    <row r="16" spans="1:112" x14ac:dyDescent="0.4">
      <c r="A16" s="14" t="s">
        <v>136</v>
      </c>
      <c r="B16">
        <v>7</v>
      </c>
      <c r="C16">
        <v>9</v>
      </c>
      <c r="M16" s="18" t="str">
        <f>AB1</f>
        <v>7,9</v>
      </c>
      <c r="O16" s="15" t="s">
        <v>2279</v>
      </c>
    </row>
    <row r="17" spans="1:17" x14ac:dyDescent="0.4">
      <c r="A17" s="14" t="s">
        <v>137</v>
      </c>
      <c r="B17">
        <v>7</v>
      </c>
      <c r="M17" s="18">
        <f>AC1</f>
        <v>7</v>
      </c>
      <c r="O17" s="15" t="s">
        <v>2147</v>
      </c>
    </row>
    <row r="18" spans="1:17" x14ac:dyDescent="0.4">
      <c r="A18" s="14" t="s">
        <v>138</v>
      </c>
      <c r="B18">
        <v>1</v>
      </c>
      <c r="M18" s="18">
        <f>AD1</f>
        <v>1</v>
      </c>
      <c r="O18" s="15">
        <v>1</v>
      </c>
    </row>
    <row r="19" spans="1:17" x14ac:dyDescent="0.4">
      <c r="A19" s="14" t="s">
        <v>139</v>
      </c>
      <c r="B19">
        <v>2</v>
      </c>
      <c r="C19">
        <v>4</v>
      </c>
      <c r="D19">
        <v>6</v>
      </c>
      <c r="E19">
        <v>8</v>
      </c>
      <c r="M19" s="18" t="str">
        <f>AE1</f>
        <v>2,4,6,8</v>
      </c>
      <c r="O19" s="15" t="s">
        <v>2168</v>
      </c>
    </row>
    <row r="20" spans="1:17" x14ac:dyDescent="0.4">
      <c r="A20" s="14" t="s">
        <v>140</v>
      </c>
      <c r="B20">
        <v>2</v>
      </c>
      <c r="M20" s="18">
        <f>AF1</f>
        <v>2</v>
      </c>
      <c r="O20" s="15">
        <v>7</v>
      </c>
    </row>
    <row r="21" spans="1:17" x14ac:dyDescent="0.4">
      <c r="A21" s="14" t="s">
        <v>1100</v>
      </c>
      <c r="B21">
        <v>3</v>
      </c>
      <c r="M21" s="18">
        <f>AG1</f>
        <v>3</v>
      </c>
      <c r="N21" s="17"/>
      <c r="O21" s="17">
        <v>1</v>
      </c>
      <c r="P21" s="17"/>
      <c r="Q21" s="17"/>
    </row>
    <row r="22" spans="1:17" x14ac:dyDescent="0.4">
      <c r="A22" s="14" t="s">
        <v>142</v>
      </c>
      <c r="B22">
        <v>1</v>
      </c>
      <c r="M22" s="18">
        <f>AH1</f>
        <v>1</v>
      </c>
      <c r="O22" t="s">
        <v>2280</v>
      </c>
    </row>
    <row r="23" spans="1:17" x14ac:dyDescent="0.4">
      <c r="A23" s="14" t="s">
        <v>143</v>
      </c>
      <c r="B23">
        <v>3</v>
      </c>
      <c r="C23">
        <v>6</v>
      </c>
      <c r="M23" s="18" t="str">
        <f>AI1</f>
        <v>3,6</v>
      </c>
      <c r="O23">
        <v>2</v>
      </c>
    </row>
    <row r="24" spans="1:17" x14ac:dyDescent="0.4">
      <c r="A24" s="14" t="s">
        <v>144</v>
      </c>
      <c r="B24">
        <v>1</v>
      </c>
      <c r="M24" s="18">
        <f>AJ1</f>
        <v>1</v>
      </c>
      <c r="O24">
        <v>3</v>
      </c>
    </row>
    <row r="25" spans="1:17" x14ac:dyDescent="0.4">
      <c r="A25" s="14" t="s">
        <v>145</v>
      </c>
      <c r="B25">
        <v>1</v>
      </c>
      <c r="C25">
        <v>3</v>
      </c>
      <c r="D25">
        <v>6</v>
      </c>
      <c r="M25" s="18" t="str">
        <f>AK1</f>
        <v>1,3,6</v>
      </c>
      <c r="O25">
        <v>1</v>
      </c>
    </row>
    <row r="26" spans="1:17" x14ac:dyDescent="0.4">
      <c r="A26" s="14" t="s">
        <v>146</v>
      </c>
      <c r="B26">
        <v>5</v>
      </c>
      <c r="C26">
        <v>6</v>
      </c>
      <c r="M26" s="18" t="str">
        <f>AL1</f>
        <v>5,6</v>
      </c>
      <c r="O26" t="s">
        <v>2281</v>
      </c>
    </row>
    <row r="27" spans="1:17" x14ac:dyDescent="0.4">
      <c r="A27" s="14" t="s">
        <v>147</v>
      </c>
      <c r="B27">
        <v>3</v>
      </c>
      <c r="C27">
        <v>8</v>
      </c>
      <c r="M27" s="18" t="str">
        <f>AM1</f>
        <v>3,8</v>
      </c>
      <c r="O27">
        <v>1</v>
      </c>
    </row>
    <row r="28" spans="1:17" x14ac:dyDescent="0.4">
      <c r="A28" s="14" t="s">
        <v>148</v>
      </c>
      <c r="B28">
        <v>4</v>
      </c>
      <c r="M28" s="18">
        <f>AN1</f>
        <v>4</v>
      </c>
      <c r="O28" t="s">
        <v>2282</v>
      </c>
    </row>
    <row r="29" spans="1:17" x14ac:dyDescent="0.4">
      <c r="A29" s="14" t="s">
        <v>149</v>
      </c>
      <c r="B29">
        <v>1</v>
      </c>
      <c r="M29" s="18">
        <f>AO1</f>
        <v>1</v>
      </c>
      <c r="O29" t="s">
        <v>2137</v>
      </c>
    </row>
    <row r="30" spans="1:17" x14ac:dyDescent="0.4">
      <c r="A30" s="14" t="s">
        <v>150</v>
      </c>
      <c r="B30">
        <v>3</v>
      </c>
      <c r="C30">
        <v>8</v>
      </c>
      <c r="M30" s="18" t="str">
        <f>AP1</f>
        <v>3,8</v>
      </c>
      <c r="O30" t="s">
        <v>2283</v>
      </c>
    </row>
    <row r="31" spans="1:17" x14ac:dyDescent="0.4">
      <c r="A31" s="14" t="s">
        <v>151</v>
      </c>
      <c r="B31">
        <v>3</v>
      </c>
      <c r="C31">
        <v>4</v>
      </c>
      <c r="D31">
        <v>5</v>
      </c>
      <c r="M31" s="18" t="str">
        <f>AQ1</f>
        <v>3,4,5</v>
      </c>
      <c r="O31">
        <v>4</v>
      </c>
    </row>
    <row r="32" spans="1:17" x14ac:dyDescent="0.4">
      <c r="A32" s="14" t="s">
        <v>152</v>
      </c>
      <c r="B32">
        <v>3</v>
      </c>
      <c r="C32">
        <v>5</v>
      </c>
      <c r="D32">
        <v>6</v>
      </c>
      <c r="M32" s="18" t="str">
        <f>AR1</f>
        <v>3,5,6</v>
      </c>
      <c r="O32">
        <v>1</v>
      </c>
    </row>
    <row r="33" spans="1:15" x14ac:dyDescent="0.4">
      <c r="A33" s="14" t="s">
        <v>153</v>
      </c>
      <c r="B33">
        <v>1</v>
      </c>
      <c r="C33">
        <v>7</v>
      </c>
      <c r="M33" s="18" t="str">
        <f>AS1</f>
        <v>1,7</v>
      </c>
      <c r="O33" t="s">
        <v>2283</v>
      </c>
    </row>
    <row r="34" spans="1:15" x14ac:dyDescent="0.4">
      <c r="A34" s="14" t="s">
        <v>154</v>
      </c>
      <c r="B34">
        <v>3</v>
      </c>
      <c r="C34">
        <v>5</v>
      </c>
      <c r="D34">
        <v>8</v>
      </c>
      <c r="M34" s="18" t="str">
        <f>AT1</f>
        <v>3,5,8</v>
      </c>
      <c r="O34" t="s">
        <v>2284</v>
      </c>
    </row>
    <row r="35" spans="1:15" x14ac:dyDescent="0.4">
      <c r="A35" s="14" t="s">
        <v>155</v>
      </c>
      <c r="B35">
        <v>6</v>
      </c>
      <c r="M35" s="18">
        <f>AU1</f>
        <v>6</v>
      </c>
      <c r="O35" t="s">
        <v>2276</v>
      </c>
    </row>
    <row r="36" spans="1:15" x14ac:dyDescent="0.4">
      <c r="A36" s="14" t="s">
        <v>156</v>
      </c>
      <c r="B36">
        <v>0</v>
      </c>
      <c r="M36" s="18">
        <f>AV1</f>
        <v>0</v>
      </c>
      <c r="O36" t="s">
        <v>2171</v>
      </c>
    </row>
    <row r="37" spans="1:15" x14ac:dyDescent="0.4">
      <c r="A37" s="14" t="s">
        <v>157</v>
      </c>
      <c r="B37">
        <v>1</v>
      </c>
      <c r="C37">
        <v>3</v>
      </c>
      <c r="D37">
        <v>4</v>
      </c>
      <c r="M37" s="18" t="str">
        <f>AW1</f>
        <v>1,3,4</v>
      </c>
      <c r="O37" t="s">
        <v>2163</v>
      </c>
    </row>
    <row r="38" spans="1:15" x14ac:dyDescent="0.4">
      <c r="A38" s="14" t="s">
        <v>158</v>
      </c>
      <c r="B38">
        <v>1</v>
      </c>
      <c r="C38">
        <v>4</v>
      </c>
      <c r="M38" s="18" t="str">
        <f>AX1</f>
        <v>1,4</v>
      </c>
      <c r="O38">
        <v>6</v>
      </c>
    </row>
    <row r="39" spans="1:15" x14ac:dyDescent="0.4">
      <c r="A39" s="14" t="s">
        <v>159</v>
      </c>
      <c r="B39">
        <v>3</v>
      </c>
      <c r="M39" s="18">
        <f>AY1</f>
        <v>3</v>
      </c>
      <c r="O39">
        <v>0</v>
      </c>
    </row>
    <row r="40" spans="1:15" x14ac:dyDescent="0.4">
      <c r="A40" s="14" t="s">
        <v>160</v>
      </c>
      <c r="B40">
        <v>9</v>
      </c>
      <c r="M40" s="18">
        <f>AZ1</f>
        <v>9</v>
      </c>
      <c r="O40" t="s">
        <v>2145</v>
      </c>
    </row>
    <row r="41" spans="1:15" x14ac:dyDescent="0.4">
      <c r="A41" s="14" t="s">
        <v>625</v>
      </c>
      <c r="B41">
        <v>1</v>
      </c>
      <c r="C41">
        <v>6</v>
      </c>
      <c r="D41">
        <v>8</v>
      </c>
      <c r="M41" s="18" t="str">
        <f>BA1</f>
        <v>1,6,8</v>
      </c>
      <c r="O41" t="s">
        <v>2142</v>
      </c>
    </row>
    <row r="42" spans="1:15" x14ac:dyDescent="0.4">
      <c r="A42" s="14" t="s">
        <v>161</v>
      </c>
      <c r="B42">
        <v>1</v>
      </c>
      <c r="C42">
        <v>2</v>
      </c>
      <c r="M42" s="18" t="str">
        <f>BB1</f>
        <v>1,2</v>
      </c>
      <c r="O42">
        <v>3</v>
      </c>
    </row>
    <row r="43" spans="1:15" x14ac:dyDescent="0.4">
      <c r="A43" s="14" t="s">
        <v>162</v>
      </c>
      <c r="B43">
        <v>7</v>
      </c>
      <c r="M43" s="18">
        <f>BC1</f>
        <v>7</v>
      </c>
      <c r="O43">
        <v>9</v>
      </c>
    </row>
    <row r="44" spans="1:15" x14ac:dyDescent="0.4">
      <c r="A44" s="14" t="s">
        <v>163</v>
      </c>
      <c r="B44">
        <v>4</v>
      </c>
      <c r="C44">
        <v>5</v>
      </c>
      <c r="D44">
        <v>7</v>
      </c>
      <c r="M44" s="18" t="str">
        <f>BD1</f>
        <v>4,5,7</v>
      </c>
      <c r="O44" t="s">
        <v>2285</v>
      </c>
    </row>
    <row r="45" spans="1:15" x14ac:dyDescent="0.4">
      <c r="A45" s="14" t="s">
        <v>164</v>
      </c>
      <c r="B45">
        <v>9</v>
      </c>
      <c r="M45" s="18">
        <f>BE1</f>
        <v>9</v>
      </c>
      <c r="O45" t="s">
        <v>2147</v>
      </c>
    </row>
    <row r="46" spans="1:15" x14ac:dyDescent="0.4">
      <c r="A46" s="14" t="s">
        <v>165</v>
      </c>
      <c r="B46">
        <v>0</v>
      </c>
      <c r="M46" s="18">
        <f>BF1</f>
        <v>0</v>
      </c>
      <c r="O46">
        <v>7</v>
      </c>
    </row>
    <row r="47" spans="1:15" x14ac:dyDescent="0.4">
      <c r="A47" s="14" t="s">
        <v>166</v>
      </c>
      <c r="B47">
        <v>0</v>
      </c>
      <c r="M47" s="18">
        <f>BG1</f>
        <v>0</v>
      </c>
      <c r="O47" t="s">
        <v>2286</v>
      </c>
    </row>
    <row r="48" spans="1:15" x14ac:dyDescent="0.4">
      <c r="A48" s="14" t="s">
        <v>167</v>
      </c>
      <c r="B48">
        <v>3</v>
      </c>
      <c r="M48" s="18">
        <f>BH1</f>
        <v>3</v>
      </c>
      <c r="O48">
        <v>9</v>
      </c>
    </row>
    <row r="49" spans="1:15" x14ac:dyDescent="0.4">
      <c r="A49" s="14" t="s">
        <v>168</v>
      </c>
      <c r="B49">
        <v>2</v>
      </c>
      <c r="C49">
        <v>3</v>
      </c>
      <c r="D49">
        <v>7</v>
      </c>
      <c r="M49" s="18" t="str">
        <f>BI1</f>
        <v>2,3,7</v>
      </c>
      <c r="O49">
        <v>0</v>
      </c>
    </row>
    <row r="50" spans="1:15" x14ac:dyDescent="0.4">
      <c r="A50" s="14" t="s">
        <v>169</v>
      </c>
      <c r="B50">
        <v>9</v>
      </c>
      <c r="M50" s="18">
        <f>BJ1</f>
        <v>9</v>
      </c>
      <c r="O50">
        <v>0</v>
      </c>
    </row>
    <row r="51" spans="1:15" x14ac:dyDescent="0.4">
      <c r="A51" s="14" t="s">
        <v>170</v>
      </c>
      <c r="B51">
        <v>4</v>
      </c>
      <c r="C51">
        <v>8</v>
      </c>
      <c r="M51" s="18" t="str">
        <f>BK1</f>
        <v>4,8</v>
      </c>
      <c r="O51">
        <v>3</v>
      </c>
    </row>
    <row r="52" spans="1:15" x14ac:dyDescent="0.4">
      <c r="A52" s="14" t="s">
        <v>171</v>
      </c>
      <c r="B52">
        <v>0</v>
      </c>
      <c r="M52" s="18">
        <f>BL1</f>
        <v>0</v>
      </c>
      <c r="O52" t="s">
        <v>2287</v>
      </c>
    </row>
    <row r="53" spans="1:15" x14ac:dyDescent="0.4">
      <c r="A53" s="14" t="s">
        <v>172</v>
      </c>
      <c r="B53">
        <v>3</v>
      </c>
      <c r="C53">
        <v>9</v>
      </c>
      <c r="M53" s="18" t="str">
        <f>BM1</f>
        <v>3,9</v>
      </c>
      <c r="O53">
        <v>9</v>
      </c>
    </row>
    <row r="54" spans="1:15" x14ac:dyDescent="0.4">
      <c r="A54" s="14" t="s">
        <v>173</v>
      </c>
      <c r="B54">
        <v>9</v>
      </c>
      <c r="M54" s="18">
        <f>BN1</f>
        <v>9</v>
      </c>
      <c r="O54" t="s">
        <v>2288</v>
      </c>
    </row>
    <row r="55" spans="1:15" x14ac:dyDescent="0.4">
      <c r="A55" s="14" t="s">
        <v>174</v>
      </c>
      <c r="B55">
        <v>3</v>
      </c>
      <c r="M55" s="18">
        <f>BO1</f>
        <v>3</v>
      </c>
      <c r="O55">
        <v>0</v>
      </c>
    </row>
    <row r="56" spans="1:15" x14ac:dyDescent="0.4">
      <c r="A56" s="14" t="s">
        <v>175</v>
      </c>
      <c r="B56">
        <v>1</v>
      </c>
      <c r="C56">
        <v>4</v>
      </c>
      <c r="M56" s="18" t="str">
        <f>BP1</f>
        <v>1,4</v>
      </c>
      <c r="O56" t="s">
        <v>2118</v>
      </c>
    </row>
    <row r="57" spans="1:15" x14ac:dyDescent="0.4">
      <c r="A57" s="14" t="s">
        <v>176</v>
      </c>
      <c r="B57">
        <v>1</v>
      </c>
      <c r="C57">
        <v>2</v>
      </c>
      <c r="M57" s="18" t="str">
        <f>BQ1</f>
        <v>1,2</v>
      </c>
      <c r="O57">
        <v>9</v>
      </c>
    </row>
    <row r="58" spans="1:15" x14ac:dyDescent="0.4">
      <c r="A58" s="14" t="s">
        <v>177</v>
      </c>
      <c r="B58">
        <v>1</v>
      </c>
      <c r="C58">
        <v>3</v>
      </c>
      <c r="M58" s="18" t="str">
        <f>BR1</f>
        <v>1,3</v>
      </c>
      <c r="O58">
        <v>3</v>
      </c>
    </row>
    <row r="59" spans="1:15" x14ac:dyDescent="0.4">
      <c r="A59" s="14" t="s">
        <v>178</v>
      </c>
      <c r="B59">
        <v>4</v>
      </c>
      <c r="M59" s="18">
        <f>BS1</f>
        <v>4</v>
      </c>
      <c r="O59" t="s">
        <v>2142</v>
      </c>
    </row>
    <row r="60" spans="1:15" x14ac:dyDescent="0.4">
      <c r="A60" s="14" t="s">
        <v>179</v>
      </c>
      <c r="B60">
        <v>1</v>
      </c>
      <c r="C60">
        <v>7</v>
      </c>
      <c r="D60">
        <v>8</v>
      </c>
      <c r="M60" s="18" t="str">
        <f>BT1</f>
        <v>1,7,8</v>
      </c>
      <c r="O60" t="s">
        <v>2147</v>
      </c>
    </row>
    <row r="61" spans="1:15" x14ac:dyDescent="0.4">
      <c r="A61" s="14" t="s">
        <v>1700</v>
      </c>
      <c r="B61">
        <v>3</v>
      </c>
      <c r="C61">
        <v>8</v>
      </c>
      <c r="M61" s="18" t="str">
        <f>BU1</f>
        <v>3,8</v>
      </c>
      <c r="O61" t="s">
        <v>2139</v>
      </c>
    </row>
    <row r="62" spans="1:15" x14ac:dyDescent="0.4">
      <c r="A62" s="14" t="s">
        <v>181</v>
      </c>
      <c r="B62">
        <v>7</v>
      </c>
      <c r="M62" s="18">
        <f>BV1</f>
        <v>7</v>
      </c>
      <c r="O62">
        <v>4</v>
      </c>
    </row>
    <row r="63" spans="1:15" x14ac:dyDescent="0.4">
      <c r="A63" s="14" t="s">
        <v>182</v>
      </c>
      <c r="B63">
        <v>1</v>
      </c>
      <c r="C63">
        <v>6</v>
      </c>
      <c r="M63" s="18" t="str">
        <f>BW1</f>
        <v>1,6</v>
      </c>
      <c r="O63" t="s">
        <v>2234</v>
      </c>
    </row>
    <row r="64" spans="1:15" x14ac:dyDescent="0.4">
      <c r="A64" s="14" t="s">
        <v>183</v>
      </c>
      <c r="B64">
        <v>1</v>
      </c>
      <c r="M64" s="18">
        <f>BX1</f>
        <v>1</v>
      </c>
      <c r="O64" t="s">
        <v>2283</v>
      </c>
    </row>
    <row r="65" spans="1:15" x14ac:dyDescent="0.4">
      <c r="A65" s="14" t="s">
        <v>184</v>
      </c>
      <c r="B65">
        <v>6</v>
      </c>
      <c r="M65" s="18">
        <f>BY1</f>
        <v>6</v>
      </c>
      <c r="O65">
        <v>7</v>
      </c>
    </row>
    <row r="66" spans="1:15" x14ac:dyDescent="0.4">
      <c r="A66" s="14" t="s">
        <v>185</v>
      </c>
      <c r="B66">
        <v>0</v>
      </c>
      <c r="M66" s="18">
        <f>BZ1</f>
        <v>0</v>
      </c>
      <c r="O66" t="s">
        <v>2151</v>
      </c>
    </row>
    <row r="67" spans="1:15" x14ac:dyDescent="0.4">
      <c r="A67" s="14" t="s">
        <v>186</v>
      </c>
      <c r="B67">
        <v>7</v>
      </c>
      <c r="M67" s="18">
        <f>CA1</f>
        <v>7</v>
      </c>
      <c r="O67">
        <v>1</v>
      </c>
    </row>
    <row r="68" spans="1:15" x14ac:dyDescent="0.4">
      <c r="A68" s="14" t="s">
        <v>187</v>
      </c>
      <c r="B68">
        <v>1</v>
      </c>
      <c r="C68">
        <v>2</v>
      </c>
      <c r="D68">
        <v>4</v>
      </c>
      <c r="E68">
        <v>6</v>
      </c>
      <c r="M68" s="18" t="str">
        <f>CB1</f>
        <v>1,2,4,6</v>
      </c>
      <c r="O68">
        <v>6</v>
      </c>
    </row>
    <row r="69" spans="1:15" x14ac:dyDescent="0.4">
      <c r="A69" s="14" t="s">
        <v>188</v>
      </c>
      <c r="B69">
        <v>1</v>
      </c>
      <c r="C69">
        <v>4</v>
      </c>
      <c r="D69">
        <v>6</v>
      </c>
      <c r="M69" s="18" t="str">
        <f>CC1</f>
        <v>1,4,6</v>
      </c>
      <c r="O69">
        <v>0</v>
      </c>
    </row>
    <row r="70" spans="1:15" x14ac:dyDescent="0.4">
      <c r="A70" s="14" t="s">
        <v>189</v>
      </c>
      <c r="B70">
        <v>3</v>
      </c>
      <c r="C70">
        <v>7</v>
      </c>
      <c r="M70" s="18" t="str">
        <f>CD1</f>
        <v>3,7</v>
      </c>
      <c r="O70">
        <v>7</v>
      </c>
    </row>
    <row r="71" spans="1:15" x14ac:dyDescent="0.4">
      <c r="A71" s="14" t="s">
        <v>190</v>
      </c>
      <c r="B71">
        <v>3</v>
      </c>
      <c r="M71" s="18">
        <f>CE1</f>
        <v>3</v>
      </c>
      <c r="O71" t="s">
        <v>2182</v>
      </c>
    </row>
    <row r="72" spans="1:15" x14ac:dyDescent="0.4">
      <c r="A72" s="14" t="s">
        <v>191</v>
      </c>
      <c r="B72">
        <v>1</v>
      </c>
      <c r="C72">
        <v>4</v>
      </c>
      <c r="M72" s="18" t="str">
        <f>CF1</f>
        <v>1,4</v>
      </c>
      <c r="O72" t="s">
        <v>2178</v>
      </c>
    </row>
    <row r="73" spans="1:15" x14ac:dyDescent="0.4">
      <c r="A73" s="14" t="s">
        <v>192</v>
      </c>
      <c r="B73">
        <v>3</v>
      </c>
      <c r="M73" s="18">
        <f>CG1</f>
        <v>3</v>
      </c>
      <c r="O73" t="s">
        <v>2129</v>
      </c>
    </row>
    <row r="74" spans="1:15" x14ac:dyDescent="0.4">
      <c r="A74" s="14" t="s">
        <v>193</v>
      </c>
      <c r="B74">
        <v>0</v>
      </c>
      <c r="M74" s="18">
        <f>CH1</f>
        <v>0</v>
      </c>
      <c r="O74">
        <v>3</v>
      </c>
    </row>
    <row r="75" spans="1:15" x14ac:dyDescent="0.4">
      <c r="A75" s="14" t="s">
        <v>194</v>
      </c>
      <c r="B75">
        <v>0</v>
      </c>
      <c r="M75" s="18">
        <f>CI1</f>
        <v>0</v>
      </c>
      <c r="O75" t="s">
        <v>2142</v>
      </c>
    </row>
    <row r="76" spans="1:15" x14ac:dyDescent="0.4">
      <c r="A76" s="14" t="s">
        <v>195</v>
      </c>
      <c r="B76">
        <v>3</v>
      </c>
      <c r="C76">
        <v>4</v>
      </c>
      <c r="M76" s="18" t="str">
        <f>CJ1</f>
        <v>3,4</v>
      </c>
      <c r="O76">
        <v>3</v>
      </c>
    </row>
    <row r="77" spans="1:15" x14ac:dyDescent="0.4">
      <c r="A77" s="14" t="s">
        <v>196</v>
      </c>
      <c r="B77">
        <v>2</v>
      </c>
      <c r="M77" s="18">
        <v>2</v>
      </c>
      <c r="O77">
        <v>0</v>
      </c>
    </row>
    <row r="78" spans="1:15" x14ac:dyDescent="0.4">
      <c r="A78" s="14" t="s">
        <v>197</v>
      </c>
      <c r="B78">
        <v>7</v>
      </c>
      <c r="M78" s="18">
        <f>CL1</f>
        <v>7</v>
      </c>
      <c r="O78">
        <v>0</v>
      </c>
    </row>
    <row r="79" spans="1:15" x14ac:dyDescent="0.4">
      <c r="A79" s="14" t="s">
        <v>198</v>
      </c>
      <c r="B79">
        <v>1</v>
      </c>
      <c r="M79" s="18">
        <f>CM1</f>
        <v>1</v>
      </c>
      <c r="O79" t="s">
        <v>2132</v>
      </c>
    </row>
    <row r="80" spans="1:15" x14ac:dyDescent="0.4">
      <c r="A80" s="14" t="s">
        <v>199</v>
      </c>
      <c r="B80">
        <v>1</v>
      </c>
      <c r="C80">
        <v>2</v>
      </c>
      <c r="D80">
        <v>4</v>
      </c>
      <c r="M80" s="18" t="str">
        <f>CN1</f>
        <v>1,2,4</v>
      </c>
      <c r="O80">
        <v>2</v>
      </c>
    </row>
    <row r="81" spans="1:15" x14ac:dyDescent="0.4">
      <c r="A81" s="14" t="s">
        <v>2091</v>
      </c>
      <c r="B81">
        <v>3</v>
      </c>
      <c r="M81" s="18">
        <f>CO1</f>
        <v>3</v>
      </c>
      <c r="O81">
        <v>7</v>
      </c>
    </row>
    <row r="82" spans="1:15" x14ac:dyDescent="0.4">
      <c r="A82" s="14" t="s">
        <v>200</v>
      </c>
      <c r="B82">
        <v>1</v>
      </c>
      <c r="C82">
        <v>3</v>
      </c>
      <c r="D82">
        <v>5</v>
      </c>
      <c r="E82">
        <v>7</v>
      </c>
      <c r="M82" s="18" t="str">
        <f>CP1</f>
        <v>1,3,5,7</v>
      </c>
      <c r="O82">
        <v>1</v>
      </c>
    </row>
    <row r="83" spans="1:15" x14ac:dyDescent="0.4">
      <c r="A83" s="14" t="s">
        <v>201</v>
      </c>
      <c r="B83">
        <v>3</v>
      </c>
      <c r="M83" s="18">
        <f>CQ1</f>
        <v>3</v>
      </c>
      <c r="O83" t="s">
        <v>2144</v>
      </c>
    </row>
    <row r="84" spans="1:15" x14ac:dyDescent="0.4">
      <c r="A84" s="14" t="s">
        <v>202</v>
      </c>
      <c r="B84">
        <v>7</v>
      </c>
      <c r="M84" s="18">
        <f>CR1</f>
        <v>7</v>
      </c>
      <c r="O84">
        <v>3</v>
      </c>
    </row>
    <row r="85" spans="1:15" x14ac:dyDescent="0.4">
      <c r="A85" s="14" t="s">
        <v>203</v>
      </c>
      <c r="B85">
        <v>3</v>
      </c>
      <c r="C85">
        <v>5</v>
      </c>
      <c r="M85" s="18" t="str">
        <f>CS1</f>
        <v>3,5</v>
      </c>
      <c r="O85" t="s">
        <v>2289</v>
      </c>
    </row>
    <row r="86" spans="1:15" x14ac:dyDescent="0.4">
      <c r="A86" s="14" t="s">
        <v>204</v>
      </c>
      <c r="B86">
        <v>1</v>
      </c>
      <c r="C86">
        <v>4</v>
      </c>
      <c r="M86" s="18" t="str">
        <f>CT1</f>
        <v>1,4</v>
      </c>
      <c r="O86">
        <v>3</v>
      </c>
    </row>
    <row r="87" spans="1:15" x14ac:dyDescent="0.4">
      <c r="A87" s="14" t="s">
        <v>205</v>
      </c>
      <c r="B87">
        <v>6</v>
      </c>
      <c r="C87">
        <v>7</v>
      </c>
      <c r="D87">
        <v>8</v>
      </c>
      <c r="M87" s="18" t="str">
        <f>CU1</f>
        <v>6,7,8</v>
      </c>
      <c r="O87">
        <v>7</v>
      </c>
    </row>
    <row r="88" spans="1:15" x14ac:dyDescent="0.4">
      <c r="A88" s="14" t="s">
        <v>206</v>
      </c>
      <c r="B88">
        <v>3</v>
      </c>
      <c r="C88">
        <v>5</v>
      </c>
      <c r="D88">
        <v>8</v>
      </c>
      <c r="M88" s="18" t="str">
        <f>CV1</f>
        <v>3,5,8</v>
      </c>
      <c r="O88" t="s">
        <v>2160</v>
      </c>
    </row>
    <row r="89" spans="1:15" x14ac:dyDescent="0.4">
      <c r="A89" s="14" t="s">
        <v>207</v>
      </c>
      <c r="B89">
        <v>0</v>
      </c>
      <c r="M89" s="18">
        <f>CW1</f>
        <v>0</v>
      </c>
      <c r="O89" t="s">
        <v>2142</v>
      </c>
    </row>
    <row r="90" spans="1:15" x14ac:dyDescent="0.4">
      <c r="A90" s="14" t="s">
        <v>208</v>
      </c>
      <c r="B90">
        <v>1</v>
      </c>
      <c r="C90">
        <v>2</v>
      </c>
      <c r="M90" s="18" t="str">
        <f>CX1</f>
        <v>1,2</v>
      </c>
      <c r="O90" t="s">
        <v>2290</v>
      </c>
    </row>
    <row r="91" spans="1:15" x14ac:dyDescent="0.4">
      <c r="A91" s="14" t="s">
        <v>209</v>
      </c>
      <c r="B91">
        <v>1</v>
      </c>
      <c r="C91">
        <v>4</v>
      </c>
      <c r="D91">
        <v>6</v>
      </c>
      <c r="M91" s="18" t="str">
        <f>CY1</f>
        <v>1,4,6</v>
      </c>
      <c r="O91" t="s">
        <v>2163</v>
      </c>
    </row>
    <row r="92" spans="1:15" x14ac:dyDescent="0.4">
      <c r="A92" s="14" t="s">
        <v>210</v>
      </c>
      <c r="B92">
        <v>2</v>
      </c>
      <c r="C92">
        <v>4</v>
      </c>
      <c r="M92" s="18" t="str">
        <f>CZ1</f>
        <v>2,4</v>
      </c>
      <c r="O92">
        <v>0</v>
      </c>
    </row>
    <row r="93" spans="1:15" x14ac:dyDescent="0.4">
      <c r="A93" s="14" t="s">
        <v>211</v>
      </c>
      <c r="B93">
        <v>3</v>
      </c>
      <c r="C93">
        <v>5</v>
      </c>
      <c r="M93" s="18" t="str">
        <f>DA1</f>
        <v>3,5</v>
      </c>
      <c r="O93" t="s">
        <v>2147</v>
      </c>
    </row>
    <row r="94" spans="1:15" x14ac:dyDescent="0.4">
      <c r="A94" s="14" t="s">
        <v>212</v>
      </c>
      <c r="B94">
        <v>3</v>
      </c>
      <c r="C94">
        <v>7</v>
      </c>
      <c r="M94" s="18" t="str">
        <f>DB1</f>
        <v>3,7</v>
      </c>
      <c r="O94" t="s">
        <v>2178</v>
      </c>
    </row>
    <row r="95" spans="1:15" x14ac:dyDescent="0.4">
      <c r="A95" s="14" t="s">
        <v>213</v>
      </c>
      <c r="B95">
        <v>9</v>
      </c>
      <c r="M95" s="18">
        <f>DC1</f>
        <v>9</v>
      </c>
      <c r="O95" t="s">
        <v>2140</v>
      </c>
    </row>
    <row r="96" spans="1:15" x14ac:dyDescent="0.4">
      <c r="A96" s="14" t="s">
        <v>214</v>
      </c>
      <c r="B96">
        <v>1</v>
      </c>
      <c r="M96" s="18">
        <f>DD1</f>
        <v>1</v>
      </c>
      <c r="O96" t="s">
        <v>2160</v>
      </c>
    </row>
    <row r="97" spans="1:15" x14ac:dyDescent="0.4">
      <c r="A97" s="14" t="s">
        <v>215</v>
      </c>
      <c r="B97">
        <v>4</v>
      </c>
      <c r="M97" s="18">
        <f>DE1</f>
        <v>4</v>
      </c>
      <c r="O97" t="s">
        <v>2129</v>
      </c>
    </row>
    <row r="98" spans="1:15" x14ac:dyDescent="0.4">
      <c r="A98" s="14" t="s">
        <v>216</v>
      </c>
      <c r="B98">
        <v>7</v>
      </c>
      <c r="M98" s="18">
        <f>DF1</f>
        <v>7</v>
      </c>
      <c r="O98">
        <v>9</v>
      </c>
    </row>
    <row r="99" spans="1:15" x14ac:dyDescent="0.4">
      <c r="A99" s="14" t="s">
        <v>217</v>
      </c>
      <c r="B99">
        <v>1</v>
      </c>
      <c r="C99">
        <v>2</v>
      </c>
      <c r="M99" s="18" t="str">
        <f>DG1</f>
        <v>1,2</v>
      </c>
      <c r="O99">
        <v>1</v>
      </c>
    </row>
    <row r="100" spans="1:15" x14ac:dyDescent="0.4">
      <c r="A100" s="14" t="s">
        <v>218</v>
      </c>
      <c r="B100">
        <v>1</v>
      </c>
      <c r="C100">
        <v>2</v>
      </c>
      <c r="D100">
        <v>3</v>
      </c>
      <c r="E100">
        <v>4</v>
      </c>
      <c r="F100">
        <v>7</v>
      </c>
      <c r="G100">
        <v>8</v>
      </c>
      <c r="M100" s="18" t="str">
        <f>DH1</f>
        <v>1,2,3,4,7,8</v>
      </c>
      <c r="O100">
        <v>4</v>
      </c>
    </row>
    <row r="101" spans="1:15" x14ac:dyDescent="0.4">
      <c r="M101" s="17"/>
      <c r="O101">
        <v>7</v>
      </c>
    </row>
    <row r="102" spans="1:15" x14ac:dyDescent="0.4">
      <c r="M102" s="17"/>
      <c r="O102" t="s">
        <v>2147</v>
      </c>
    </row>
    <row r="103" spans="1:15" x14ac:dyDescent="0.4">
      <c r="M103" s="17"/>
      <c r="O103" t="s">
        <v>2291</v>
      </c>
    </row>
    <row r="104" spans="1:15" x14ac:dyDescent="0.4">
      <c r="M104" s="17"/>
    </row>
    <row r="105" spans="1:15" x14ac:dyDescent="0.4">
      <c r="M105" s="17"/>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workbookViewId="0">
      <selection activeCell="H9" sqref="H9"/>
    </sheetView>
  </sheetViews>
  <sheetFormatPr defaultRowHeight="18.75" x14ac:dyDescent="0.4"/>
  <cols>
    <col min="1" max="1" width="18.375" customWidth="1"/>
  </cols>
  <sheetData>
    <row r="1" spans="1:111" x14ac:dyDescent="0.4">
      <c r="A1" s="14" t="s">
        <v>121</v>
      </c>
      <c r="B1">
        <v>1</v>
      </c>
      <c r="C1">
        <v>2</v>
      </c>
      <c r="D1">
        <v>3</v>
      </c>
      <c r="E1">
        <v>4</v>
      </c>
      <c r="L1" s="3" t="s">
        <v>1215</v>
      </c>
      <c r="M1" s="3" t="s">
        <v>1361</v>
      </c>
      <c r="N1" s="3" t="s">
        <v>1362</v>
      </c>
      <c r="O1" s="3" t="s">
        <v>1363</v>
      </c>
      <c r="P1" s="3">
        <v>4</v>
      </c>
      <c r="Q1" s="3">
        <v>1</v>
      </c>
      <c r="R1" s="3" t="s">
        <v>1364</v>
      </c>
      <c r="S1" s="3">
        <v>1</v>
      </c>
      <c r="T1" s="3" t="s">
        <v>1365</v>
      </c>
      <c r="U1" s="3">
        <v>1</v>
      </c>
      <c r="V1" s="3" t="s">
        <v>1201</v>
      </c>
      <c r="W1" s="3">
        <v>1</v>
      </c>
      <c r="X1" s="3">
        <v>1</v>
      </c>
      <c r="Y1" s="3">
        <v>4</v>
      </c>
      <c r="Z1" s="3" t="s">
        <v>1205</v>
      </c>
      <c r="AA1" s="3">
        <v>1</v>
      </c>
      <c r="AB1" s="3">
        <v>1</v>
      </c>
      <c r="AC1" s="3">
        <v>1</v>
      </c>
      <c r="AD1" s="3">
        <v>1</v>
      </c>
      <c r="AE1" s="3" t="s">
        <v>1389</v>
      </c>
      <c r="AF1" s="3">
        <v>1</v>
      </c>
      <c r="AG1" s="3">
        <v>1</v>
      </c>
      <c r="AH1" s="3">
        <v>1</v>
      </c>
      <c r="AI1" s="3" t="s">
        <v>1753</v>
      </c>
      <c r="AJ1" s="3" t="s">
        <v>1201</v>
      </c>
      <c r="AK1" s="3">
        <v>1</v>
      </c>
      <c r="AL1" s="3">
        <v>1</v>
      </c>
      <c r="AM1" s="3">
        <v>1</v>
      </c>
      <c r="AN1" s="3">
        <v>3</v>
      </c>
      <c r="AO1" s="3">
        <v>1</v>
      </c>
      <c r="AP1" s="3" t="s">
        <v>1355</v>
      </c>
      <c r="AQ1" s="3">
        <v>1</v>
      </c>
      <c r="AR1" s="3">
        <v>5</v>
      </c>
      <c r="AS1" s="3">
        <v>1</v>
      </c>
      <c r="AT1" s="3">
        <v>1</v>
      </c>
      <c r="AU1" s="3">
        <v>0</v>
      </c>
      <c r="AV1" s="3">
        <v>1</v>
      </c>
      <c r="AW1" s="3">
        <v>1</v>
      </c>
      <c r="AX1" s="3">
        <v>3</v>
      </c>
      <c r="AY1" s="3">
        <v>1</v>
      </c>
      <c r="AZ1" s="3" t="s">
        <v>1201</v>
      </c>
      <c r="BA1" s="3" t="s">
        <v>1201</v>
      </c>
      <c r="BB1" s="3">
        <v>1</v>
      </c>
      <c r="BC1" s="3">
        <v>5</v>
      </c>
      <c r="BD1" s="3">
        <v>6</v>
      </c>
      <c r="BE1" s="3">
        <v>0</v>
      </c>
      <c r="BF1" s="3">
        <v>5</v>
      </c>
      <c r="BG1" s="3" t="s">
        <v>1806</v>
      </c>
      <c r="BH1" s="3">
        <v>0</v>
      </c>
      <c r="BI1" s="3">
        <v>1</v>
      </c>
      <c r="BJ1" s="3">
        <v>5</v>
      </c>
      <c r="BK1" s="3">
        <v>1</v>
      </c>
      <c r="BL1" s="3">
        <v>1</v>
      </c>
      <c r="BM1" s="3">
        <v>0</v>
      </c>
      <c r="BN1" s="3">
        <v>1</v>
      </c>
      <c r="BO1" s="3">
        <v>4</v>
      </c>
      <c r="BP1" s="3" t="s">
        <v>1201</v>
      </c>
      <c r="BQ1" s="3">
        <v>1</v>
      </c>
      <c r="BR1" s="3">
        <v>6</v>
      </c>
      <c r="BS1" s="3">
        <v>1</v>
      </c>
      <c r="BT1" s="3">
        <v>0</v>
      </c>
      <c r="BU1" s="3" t="s">
        <v>1355</v>
      </c>
      <c r="BV1" s="3">
        <v>1</v>
      </c>
      <c r="BW1" s="3" t="s">
        <v>1729</v>
      </c>
      <c r="BX1" s="3">
        <v>1</v>
      </c>
      <c r="BY1" s="3">
        <v>0</v>
      </c>
      <c r="BZ1" s="3">
        <v>1</v>
      </c>
      <c r="CA1" s="3">
        <v>1</v>
      </c>
      <c r="CB1" s="3" t="s">
        <v>1201</v>
      </c>
      <c r="CC1" s="3" t="s">
        <v>1201</v>
      </c>
      <c r="CD1" s="3">
        <v>4</v>
      </c>
      <c r="CE1" s="3" t="s">
        <v>1201</v>
      </c>
      <c r="CF1" s="3">
        <v>1</v>
      </c>
      <c r="CG1" s="3">
        <v>0</v>
      </c>
      <c r="CH1" s="3">
        <v>5</v>
      </c>
      <c r="CI1" s="3" t="s">
        <v>1201</v>
      </c>
      <c r="CJ1" s="3">
        <v>1</v>
      </c>
      <c r="CK1" s="3">
        <v>6</v>
      </c>
      <c r="CL1" s="3">
        <v>1</v>
      </c>
      <c r="CM1" s="3" t="s">
        <v>1201</v>
      </c>
      <c r="CN1" s="3">
        <v>1</v>
      </c>
      <c r="CO1" s="3">
        <v>1</v>
      </c>
      <c r="CP1" s="3">
        <v>1</v>
      </c>
      <c r="CQ1" s="3">
        <v>1</v>
      </c>
      <c r="CR1" s="3" t="s">
        <v>1198</v>
      </c>
      <c r="CS1" s="3" t="s">
        <v>1201</v>
      </c>
      <c r="CT1" s="3" t="s">
        <v>1201</v>
      </c>
      <c r="CU1" s="3" t="s">
        <v>1355</v>
      </c>
      <c r="CV1" s="3" t="s">
        <v>1215</v>
      </c>
      <c r="CW1" s="3" t="s">
        <v>1198</v>
      </c>
      <c r="CX1" s="3">
        <v>1</v>
      </c>
      <c r="CY1" s="3" t="s">
        <v>1198</v>
      </c>
      <c r="CZ1" s="3">
        <v>1</v>
      </c>
      <c r="DA1" s="3">
        <v>1</v>
      </c>
      <c r="DB1" s="3">
        <v>0</v>
      </c>
      <c r="DC1" s="3" t="s">
        <v>1903</v>
      </c>
      <c r="DD1" s="3">
        <v>0</v>
      </c>
      <c r="DE1" s="3">
        <v>1</v>
      </c>
      <c r="DF1" s="3" t="s">
        <v>1201</v>
      </c>
      <c r="DG1" s="3" t="s">
        <v>1227</v>
      </c>
    </row>
    <row r="2" spans="1:111" x14ac:dyDescent="0.4">
      <c r="A2" s="14" t="s">
        <v>122</v>
      </c>
      <c r="B2">
        <v>1</v>
      </c>
      <c r="C2">
        <v>2</v>
      </c>
      <c r="D2">
        <v>3</v>
      </c>
      <c r="E2">
        <v>4</v>
      </c>
      <c r="I2">
        <v>0</v>
      </c>
      <c r="J2">
        <f>COUNTIF($B$1:$H$100,"0")</f>
        <v>9</v>
      </c>
      <c r="L2" s="18" t="str">
        <f>M1</f>
        <v>1,2,3,4</v>
      </c>
    </row>
    <row r="3" spans="1:111" x14ac:dyDescent="0.4">
      <c r="A3" s="14" t="s">
        <v>123</v>
      </c>
      <c r="B3">
        <v>1</v>
      </c>
      <c r="C3">
        <v>2</v>
      </c>
      <c r="D3">
        <v>4</v>
      </c>
      <c r="I3">
        <v>1</v>
      </c>
      <c r="J3">
        <f>COUNTIF($B$1:$H$100,"1")</f>
        <v>74</v>
      </c>
      <c r="L3" s="18" t="str">
        <f>N1</f>
        <v>1,2,4</v>
      </c>
    </row>
    <row r="4" spans="1:111" x14ac:dyDescent="0.4">
      <c r="A4" s="14" t="s">
        <v>124</v>
      </c>
      <c r="B4">
        <v>1</v>
      </c>
      <c r="C4">
        <v>2</v>
      </c>
      <c r="D4">
        <v>3</v>
      </c>
      <c r="E4">
        <v>4</v>
      </c>
      <c r="I4">
        <v>2</v>
      </c>
      <c r="J4">
        <f>COUNTIF($B$1:$H$100,"2")</f>
        <v>13</v>
      </c>
      <c r="L4" s="18" t="str">
        <f>O1</f>
        <v>1,2,3.4</v>
      </c>
      <c r="N4" s="3" t="s">
        <v>2143</v>
      </c>
    </row>
    <row r="5" spans="1:111" x14ac:dyDescent="0.4">
      <c r="A5" s="14" t="s">
        <v>125</v>
      </c>
      <c r="B5">
        <v>4</v>
      </c>
      <c r="I5">
        <v>3</v>
      </c>
      <c r="J5">
        <f>COUNTIF($B$1:$H$100,"3")</f>
        <v>13</v>
      </c>
      <c r="L5" s="18">
        <f>P1</f>
        <v>4</v>
      </c>
      <c r="N5" s="15" t="s">
        <v>2143</v>
      </c>
    </row>
    <row r="6" spans="1:111" x14ac:dyDescent="0.4">
      <c r="A6" s="14" t="s">
        <v>126</v>
      </c>
      <c r="B6">
        <v>1</v>
      </c>
      <c r="I6">
        <v>4</v>
      </c>
      <c r="J6">
        <f>COUNTIF($B$1:$H$100,"4")</f>
        <v>29</v>
      </c>
      <c r="L6" s="18">
        <f>Q1</f>
        <v>1</v>
      </c>
      <c r="N6" s="15" t="s">
        <v>2144</v>
      </c>
    </row>
    <row r="7" spans="1:111" x14ac:dyDescent="0.4">
      <c r="A7" s="14" t="s">
        <v>127</v>
      </c>
      <c r="B7">
        <v>4</v>
      </c>
      <c r="C7">
        <v>6</v>
      </c>
      <c r="I7">
        <v>5</v>
      </c>
      <c r="J7">
        <f>COUNTIF($B$1:$H$100,"5")</f>
        <v>6</v>
      </c>
      <c r="L7" s="18" t="str">
        <f>R1</f>
        <v>4,6</v>
      </c>
      <c r="N7" s="15" t="s">
        <v>2292</v>
      </c>
    </row>
    <row r="8" spans="1:111" x14ac:dyDescent="0.4">
      <c r="A8" s="14" t="s">
        <v>128</v>
      </c>
      <c r="B8">
        <v>1</v>
      </c>
      <c r="I8">
        <v>6</v>
      </c>
      <c r="J8">
        <f>COUNTIF($B$1:$H$100,"6")</f>
        <v>4</v>
      </c>
      <c r="L8" s="18">
        <f>S1</f>
        <v>1</v>
      </c>
      <c r="N8" s="15">
        <v>4</v>
      </c>
    </row>
    <row r="9" spans="1:111" x14ac:dyDescent="0.4">
      <c r="A9" s="14" t="s">
        <v>129</v>
      </c>
      <c r="B9">
        <v>1</v>
      </c>
      <c r="C9">
        <v>3</v>
      </c>
      <c r="L9" s="18" t="str">
        <f>T1</f>
        <v>1,3</v>
      </c>
      <c r="N9" s="15">
        <v>1</v>
      </c>
    </row>
    <row r="10" spans="1:111" x14ac:dyDescent="0.4">
      <c r="A10" s="14" t="s">
        <v>130</v>
      </c>
      <c r="B10">
        <v>1</v>
      </c>
      <c r="L10" s="18">
        <f>U1</f>
        <v>1</v>
      </c>
      <c r="N10" s="15" t="s">
        <v>2175</v>
      </c>
    </row>
    <row r="11" spans="1:111" x14ac:dyDescent="0.4">
      <c r="A11" s="14" t="s">
        <v>131</v>
      </c>
      <c r="B11">
        <v>1</v>
      </c>
      <c r="C11">
        <v>4</v>
      </c>
      <c r="L11" s="18" t="str">
        <f>V1</f>
        <v>1,4</v>
      </c>
      <c r="N11" s="15">
        <v>1</v>
      </c>
    </row>
    <row r="12" spans="1:111" x14ac:dyDescent="0.4">
      <c r="A12" s="14" t="s">
        <v>132</v>
      </c>
      <c r="B12">
        <v>1</v>
      </c>
      <c r="L12" s="18">
        <f>W1</f>
        <v>1</v>
      </c>
      <c r="N12" s="15" t="s">
        <v>2139</v>
      </c>
    </row>
    <row r="13" spans="1:111" x14ac:dyDescent="0.4">
      <c r="A13" s="14" t="s">
        <v>133</v>
      </c>
      <c r="B13">
        <v>1</v>
      </c>
      <c r="L13" s="18">
        <f>X1</f>
        <v>1</v>
      </c>
      <c r="N13" s="15">
        <v>1</v>
      </c>
    </row>
    <row r="14" spans="1:111" x14ac:dyDescent="0.4">
      <c r="A14" s="14" t="s">
        <v>134</v>
      </c>
      <c r="B14">
        <v>4</v>
      </c>
      <c r="L14" s="18">
        <f>Y1</f>
        <v>4</v>
      </c>
      <c r="N14" s="15" t="s">
        <v>2142</v>
      </c>
    </row>
    <row r="15" spans="1:111" x14ac:dyDescent="0.4">
      <c r="A15" s="14" t="s">
        <v>135</v>
      </c>
      <c r="B15">
        <v>1</v>
      </c>
      <c r="C15">
        <v>2</v>
      </c>
      <c r="D15">
        <v>4</v>
      </c>
      <c r="L15" s="18" t="str">
        <f>Z1</f>
        <v>1,2,4</v>
      </c>
      <c r="N15" s="15">
        <v>1</v>
      </c>
    </row>
    <row r="16" spans="1:111" x14ac:dyDescent="0.4">
      <c r="A16" s="14" t="s">
        <v>136</v>
      </c>
      <c r="B16">
        <v>1</v>
      </c>
      <c r="L16" s="18">
        <f>AA1</f>
        <v>1</v>
      </c>
      <c r="N16" s="15">
        <v>1</v>
      </c>
    </row>
    <row r="17" spans="1:16" x14ac:dyDescent="0.4">
      <c r="A17" s="14" t="s">
        <v>137</v>
      </c>
      <c r="B17">
        <v>1</v>
      </c>
      <c r="L17" s="18">
        <f>AB1</f>
        <v>1</v>
      </c>
      <c r="N17" s="15">
        <v>4</v>
      </c>
    </row>
    <row r="18" spans="1:16" x14ac:dyDescent="0.4">
      <c r="A18" s="14" t="s">
        <v>138</v>
      </c>
      <c r="B18">
        <v>1</v>
      </c>
      <c r="L18" s="18">
        <f>AC1</f>
        <v>1</v>
      </c>
      <c r="N18" s="15" t="s">
        <v>2144</v>
      </c>
    </row>
    <row r="19" spans="1:16" x14ac:dyDescent="0.4">
      <c r="A19" s="14" t="s">
        <v>139</v>
      </c>
      <c r="B19">
        <v>1</v>
      </c>
      <c r="L19" s="18">
        <f>AD1</f>
        <v>1</v>
      </c>
      <c r="N19" s="15">
        <v>1</v>
      </c>
    </row>
    <row r="20" spans="1:16" x14ac:dyDescent="0.4">
      <c r="A20" s="14" t="s">
        <v>140</v>
      </c>
      <c r="B20">
        <v>3</v>
      </c>
      <c r="C20">
        <v>4</v>
      </c>
      <c r="L20" s="18" t="str">
        <f>AE1</f>
        <v>3,4</v>
      </c>
      <c r="N20" s="15">
        <v>1</v>
      </c>
    </row>
    <row r="21" spans="1:16" x14ac:dyDescent="0.4">
      <c r="A21" s="14" t="s">
        <v>1100</v>
      </c>
      <c r="B21">
        <v>1</v>
      </c>
      <c r="L21" s="18">
        <f>AF1</f>
        <v>1</v>
      </c>
      <c r="M21" s="17"/>
      <c r="N21" s="17">
        <v>1</v>
      </c>
      <c r="O21" s="17"/>
      <c r="P21" s="17"/>
    </row>
    <row r="22" spans="1:16" x14ac:dyDescent="0.4">
      <c r="A22" s="14" t="s">
        <v>142</v>
      </c>
      <c r="B22">
        <v>1</v>
      </c>
      <c r="L22" s="18">
        <f>AG1</f>
        <v>1</v>
      </c>
      <c r="N22">
        <v>1</v>
      </c>
    </row>
    <row r="23" spans="1:16" x14ac:dyDescent="0.4">
      <c r="A23" s="14" t="s">
        <v>143</v>
      </c>
      <c r="B23">
        <v>1</v>
      </c>
      <c r="L23" s="18">
        <f>AH1</f>
        <v>1</v>
      </c>
      <c r="N23" t="s">
        <v>2132</v>
      </c>
    </row>
    <row r="24" spans="1:16" x14ac:dyDescent="0.4">
      <c r="A24" s="14" t="s">
        <v>144</v>
      </c>
      <c r="B24">
        <v>1</v>
      </c>
      <c r="C24">
        <v>4</v>
      </c>
      <c r="L24" s="18" t="str">
        <f>AI1</f>
        <v>1,4</v>
      </c>
      <c r="N24">
        <v>1</v>
      </c>
    </row>
    <row r="25" spans="1:16" x14ac:dyDescent="0.4">
      <c r="A25" s="14" t="s">
        <v>145</v>
      </c>
      <c r="B25">
        <v>1</v>
      </c>
      <c r="C25">
        <v>4</v>
      </c>
      <c r="L25" s="18" t="str">
        <f>AJ1</f>
        <v>1,4</v>
      </c>
      <c r="N25">
        <v>1</v>
      </c>
    </row>
    <row r="26" spans="1:16" x14ac:dyDescent="0.4">
      <c r="A26" s="14" t="s">
        <v>146</v>
      </c>
      <c r="B26">
        <v>1</v>
      </c>
      <c r="L26" s="18">
        <f>AK1</f>
        <v>1</v>
      </c>
      <c r="N26">
        <v>1</v>
      </c>
    </row>
    <row r="27" spans="1:16" x14ac:dyDescent="0.4">
      <c r="A27" s="14" t="s">
        <v>147</v>
      </c>
      <c r="B27">
        <v>1</v>
      </c>
      <c r="L27" s="18">
        <f>AL1</f>
        <v>1</v>
      </c>
      <c r="N27" t="s">
        <v>2142</v>
      </c>
    </row>
    <row r="28" spans="1:16" x14ac:dyDescent="0.4">
      <c r="A28" s="14" t="s">
        <v>148</v>
      </c>
      <c r="B28">
        <v>1</v>
      </c>
      <c r="L28" s="18">
        <f>AM1</f>
        <v>1</v>
      </c>
      <c r="N28" t="s">
        <v>2142</v>
      </c>
    </row>
    <row r="29" spans="1:16" x14ac:dyDescent="0.4">
      <c r="A29" s="14" t="s">
        <v>149</v>
      </c>
      <c r="B29">
        <v>3</v>
      </c>
      <c r="L29" s="18">
        <f>AN1</f>
        <v>3</v>
      </c>
      <c r="N29">
        <v>1</v>
      </c>
    </row>
    <row r="30" spans="1:16" x14ac:dyDescent="0.4">
      <c r="A30" s="14" t="s">
        <v>150</v>
      </c>
      <c r="B30">
        <v>1</v>
      </c>
      <c r="L30" s="18">
        <f>AO1</f>
        <v>1</v>
      </c>
      <c r="N30">
        <v>1</v>
      </c>
    </row>
    <row r="31" spans="1:16" x14ac:dyDescent="0.4">
      <c r="A31" s="14" t="s">
        <v>151</v>
      </c>
      <c r="B31">
        <v>1</v>
      </c>
      <c r="C31">
        <v>2</v>
      </c>
      <c r="L31" s="18" t="str">
        <f>AP1</f>
        <v>1,2</v>
      </c>
      <c r="N31">
        <v>1</v>
      </c>
    </row>
    <row r="32" spans="1:16" x14ac:dyDescent="0.4">
      <c r="A32" s="14" t="s">
        <v>152</v>
      </c>
      <c r="B32">
        <v>1</v>
      </c>
      <c r="L32" s="18">
        <f>AQ1</f>
        <v>1</v>
      </c>
      <c r="N32">
        <v>3</v>
      </c>
    </row>
    <row r="33" spans="1:14" x14ac:dyDescent="0.4">
      <c r="A33" s="14" t="s">
        <v>153</v>
      </c>
      <c r="B33">
        <v>5</v>
      </c>
      <c r="L33" s="18">
        <f>AR1</f>
        <v>5</v>
      </c>
      <c r="N33">
        <v>1</v>
      </c>
    </row>
    <row r="34" spans="1:14" x14ac:dyDescent="0.4">
      <c r="A34" s="14" t="s">
        <v>154</v>
      </c>
      <c r="B34">
        <v>1</v>
      </c>
      <c r="L34" s="18">
        <f>AS1</f>
        <v>1</v>
      </c>
      <c r="N34" t="s">
        <v>2147</v>
      </c>
    </row>
    <row r="35" spans="1:14" x14ac:dyDescent="0.4">
      <c r="A35" s="14" t="s">
        <v>155</v>
      </c>
      <c r="B35">
        <v>1</v>
      </c>
      <c r="L35" s="18">
        <f>AT1</f>
        <v>1</v>
      </c>
      <c r="N35">
        <v>1</v>
      </c>
    </row>
    <row r="36" spans="1:14" x14ac:dyDescent="0.4">
      <c r="A36" s="14" t="s">
        <v>156</v>
      </c>
      <c r="B36">
        <v>0</v>
      </c>
      <c r="L36" s="18">
        <f>AU1</f>
        <v>0</v>
      </c>
      <c r="N36">
        <v>5</v>
      </c>
    </row>
    <row r="37" spans="1:14" x14ac:dyDescent="0.4">
      <c r="A37" s="14" t="s">
        <v>157</v>
      </c>
      <c r="B37">
        <v>1</v>
      </c>
      <c r="L37" s="18">
        <f>AV1</f>
        <v>1</v>
      </c>
      <c r="N37">
        <v>1</v>
      </c>
    </row>
    <row r="38" spans="1:14" x14ac:dyDescent="0.4">
      <c r="A38" s="14" t="s">
        <v>158</v>
      </c>
      <c r="B38">
        <v>1</v>
      </c>
      <c r="L38" s="18">
        <f>AW1</f>
        <v>1</v>
      </c>
      <c r="N38">
        <v>1</v>
      </c>
    </row>
    <row r="39" spans="1:14" x14ac:dyDescent="0.4">
      <c r="A39" s="14" t="s">
        <v>159</v>
      </c>
      <c r="B39">
        <v>3</v>
      </c>
      <c r="L39" s="18">
        <f>AX1</f>
        <v>3</v>
      </c>
      <c r="N39">
        <v>0</v>
      </c>
    </row>
    <row r="40" spans="1:14" x14ac:dyDescent="0.4">
      <c r="A40" s="14" t="s">
        <v>160</v>
      </c>
      <c r="B40">
        <v>1</v>
      </c>
      <c r="L40" s="18">
        <f>AY1</f>
        <v>1</v>
      </c>
      <c r="N40">
        <v>1</v>
      </c>
    </row>
    <row r="41" spans="1:14" x14ac:dyDescent="0.4">
      <c r="A41" s="14" t="s">
        <v>625</v>
      </c>
      <c r="B41">
        <v>1</v>
      </c>
      <c r="C41">
        <v>4</v>
      </c>
      <c r="L41" s="18" t="str">
        <f>AZ1</f>
        <v>1,4</v>
      </c>
      <c r="N41">
        <v>1</v>
      </c>
    </row>
    <row r="42" spans="1:14" x14ac:dyDescent="0.4">
      <c r="A42" s="14" t="s">
        <v>161</v>
      </c>
      <c r="B42">
        <v>1</v>
      </c>
      <c r="C42">
        <v>4</v>
      </c>
      <c r="L42" s="18" t="str">
        <f>BA1</f>
        <v>1,4</v>
      </c>
      <c r="N42">
        <v>3</v>
      </c>
    </row>
    <row r="43" spans="1:14" x14ac:dyDescent="0.4">
      <c r="A43" s="14" t="s">
        <v>162</v>
      </c>
      <c r="B43">
        <v>1</v>
      </c>
      <c r="L43" s="18">
        <f>BB1</f>
        <v>1</v>
      </c>
      <c r="N43">
        <v>1</v>
      </c>
    </row>
    <row r="44" spans="1:14" x14ac:dyDescent="0.4">
      <c r="A44" s="14" t="s">
        <v>163</v>
      </c>
      <c r="B44">
        <v>5</v>
      </c>
      <c r="L44" s="18">
        <f>BC1</f>
        <v>5</v>
      </c>
      <c r="N44" t="s">
        <v>2142</v>
      </c>
    </row>
    <row r="45" spans="1:14" x14ac:dyDescent="0.4">
      <c r="A45" s="14" t="s">
        <v>164</v>
      </c>
      <c r="B45">
        <v>6</v>
      </c>
      <c r="L45" s="18">
        <f>BD1</f>
        <v>6</v>
      </c>
      <c r="N45" t="s">
        <v>2142</v>
      </c>
    </row>
    <row r="46" spans="1:14" x14ac:dyDescent="0.4">
      <c r="A46" s="14" t="s">
        <v>165</v>
      </c>
      <c r="B46">
        <v>0</v>
      </c>
      <c r="L46" s="18">
        <f>BE1</f>
        <v>0</v>
      </c>
      <c r="N46">
        <v>1</v>
      </c>
    </row>
    <row r="47" spans="1:14" x14ac:dyDescent="0.4">
      <c r="A47" s="14" t="s">
        <v>166</v>
      </c>
      <c r="B47">
        <v>5</v>
      </c>
      <c r="L47" s="18">
        <f>BF1</f>
        <v>5</v>
      </c>
      <c r="N47">
        <v>5</v>
      </c>
    </row>
    <row r="48" spans="1:14" x14ac:dyDescent="0.4">
      <c r="A48" s="14" t="s">
        <v>167</v>
      </c>
      <c r="B48">
        <v>1</v>
      </c>
      <c r="C48">
        <v>3</v>
      </c>
      <c r="L48" s="18" t="str">
        <f>BG1</f>
        <v>1,3</v>
      </c>
      <c r="N48">
        <v>6</v>
      </c>
    </row>
    <row r="49" spans="1:14" x14ac:dyDescent="0.4">
      <c r="A49" s="14" t="s">
        <v>168</v>
      </c>
      <c r="B49">
        <v>0</v>
      </c>
      <c r="L49" s="18">
        <f>BH1</f>
        <v>0</v>
      </c>
      <c r="N49">
        <v>0</v>
      </c>
    </row>
    <row r="50" spans="1:14" x14ac:dyDescent="0.4">
      <c r="A50" s="14" t="s">
        <v>169</v>
      </c>
      <c r="B50">
        <v>1</v>
      </c>
      <c r="L50" s="18">
        <f>BI1</f>
        <v>1</v>
      </c>
      <c r="N50">
        <v>5</v>
      </c>
    </row>
    <row r="51" spans="1:14" x14ac:dyDescent="0.4">
      <c r="A51" s="14" t="s">
        <v>170</v>
      </c>
      <c r="B51">
        <v>5</v>
      </c>
      <c r="L51" s="18">
        <f>BJ1</f>
        <v>5</v>
      </c>
      <c r="N51" t="s">
        <v>2139</v>
      </c>
    </row>
    <row r="52" spans="1:14" x14ac:dyDescent="0.4">
      <c r="A52" s="14" t="s">
        <v>171</v>
      </c>
      <c r="B52">
        <v>1</v>
      </c>
      <c r="L52" s="18">
        <f>BK1</f>
        <v>1</v>
      </c>
      <c r="N52">
        <v>0</v>
      </c>
    </row>
    <row r="53" spans="1:14" x14ac:dyDescent="0.4">
      <c r="A53" s="14" t="s">
        <v>172</v>
      </c>
      <c r="B53">
        <v>1</v>
      </c>
      <c r="L53" s="18">
        <f>BL1</f>
        <v>1</v>
      </c>
      <c r="N53">
        <v>1</v>
      </c>
    </row>
    <row r="54" spans="1:14" x14ac:dyDescent="0.4">
      <c r="A54" s="14" t="s">
        <v>173</v>
      </c>
      <c r="B54">
        <v>0</v>
      </c>
      <c r="L54" s="18">
        <f>BM1</f>
        <v>0</v>
      </c>
      <c r="N54">
        <v>5</v>
      </c>
    </row>
    <row r="55" spans="1:14" x14ac:dyDescent="0.4">
      <c r="A55" s="14" t="s">
        <v>174</v>
      </c>
      <c r="B55">
        <v>1</v>
      </c>
      <c r="L55" s="18">
        <f>BN1</f>
        <v>1</v>
      </c>
      <c r="N55">
        <v>1</v>
      </c>
    </row>
    <row r="56" spans="1:14" x14ac:dyDescent="0.4">
      <c r="A56" s="14" t="s">
        <v>175</v>
      </c>
      <c r="B56">
        <v>4</v>
      </c>
      <c r="L56" s="18">
        <f>BO1</f>
        <v>4</v>
      </c>
      <c r="N56">
        <v>1</v>
      </c>
    </row>
    <row r="57" spans="1:14" x14ac:dyDescent="0.4">
      <c r="A57" s="14" t="s">
        <v>176</v>
      </c>
      <c r="B57">
        <v>1</v>
      </c>
      <c r="C57">
        <v>4</v>
      </c>
      <c r="L57" s="18" t="str">
        <f>BP1</f>
        <v>1,4</v>
      </c>
      <c r="N57">
        <v>0</v>
      </c>
    </row>
    <row r="58" spans="1:14" x14ac:dyDescent="0.4">
      <c r="A58" s="14" t="s">
        <v>177</v>
      </c>
      <c r="B58">
        <v>1</v>
      </c>
      <c r="L58" s="18">
        <f>BQ1</f>
        <v>1</v>
      </c>
      <c r="N58">
        <v>1</v>
      </c>
    </row>
    <row r="59" spans="1:14" x14ac:dyDescent="0.4">
      <c r="A59" s="14" t="s">
        <v>178</v>
      </c>
      <c r="B59">
        <v>6</v>
      </c>
      <c r="L59" s="18">
        <f>BR1</f>
        <v>6</v>
      </c>
      <c r="N59">
        <v>4</v>
      </c>
    </row>
    <row r="60" spans="1:14" x14ac:dyDescent="0.4">
      <c r="A60" s="14" t="s">
        <v>179</v>
      </c>
      <c r="B60">
        <v>1</v>
      </c>
      <c r="L60" s="18">
        <f>BS1</f>
        <v>1</v>
      </c>
      <c r="N60" t="s">
        <v>2142</v>
      </c>
    </row>
    <row r="61" spans="1:14" x14ac:dyDescent="0.4">
      <c r="A61" s="14" t="s">
        <v>1700</v>
      </c>
      <c r="B61">
        <v>0</v>
      </c>
      <c r="L61" s="18">
        <f>BT1</f>
        <v>0</v>
      </c>
      <c r="N61">
        <v>1</v>
      </c>
    </row>
    <row r="62" spans="1:14" x14ac:dyDescent="0.4">
      <c r="A62" s="14" t="s">
        <v>181</v>
      </c>
      <c r="B62">
        <v>1</v>
      </c>
      <c r="C62">
        <v>2</v>
      </c>
      <c r="L62" s="18" t="str">
        <f>BU1</f>
        <v>1,2</v>
      </c>
      <c r="N62">
        <v>6</v>
      </c>
    </row>
    <row r="63" spans="1:14" x14ac:dyDescent="0.4">
      <c r="A63" s="14" t="s">
        <v>182</v>
      </c>
      <c r="B63">
        <v>1</v>
      </c>
      <c r="L63" s="18">
        <f>BV1</f>
        <v>1</v>
      </c>
      <c r="N63">
        <v>1</v>
      </c>
    </row>
    <row r="64" spans="1:14" x14ac:dyDescent="0.4">
      <c r="A64" s="14" t="s">
        <v>183</v>
      </c>
      <c r="B64">
        <v>1</v>
      </c>
      <c r="C64">
        <v>4</v>
      </c>
      <c r="L64" s="18" t="str">
        <f>BW1</f>
        <v>1,4</v>
      </c>
      <c r="N64">
        <v>0</v>
      </c>
    </row>
    <row r="65" spans="1:14" x14ac:dyDescent="0.4">
      <c r="A65" s="14" t="s">
        <v>184</v>
      </c>
      <c r="B65">
        <v>1</v>
      </c>
      <c r="L65" s="18">
        <f>BX1</f>
        <v>1</v>
      </c>
      <c r="N65" t="s">
        <v>2147</v>
      </c>
    </row>
    <row r="66" spans="1:14" x14ac:dyDescent="0.4">
      <c r="A66" s="14" t="s">
        <v>185</v>
      </c>
      <c r="B66">
        <v>0</v>
      </c>
      <c r="L66" s="18">
        <f>BY1</f>
        <v>0</v>
      </c>
      <c r="N66">
        <v>1</v>
      </c>
    </row>
    <row r="67" spans="1:14" x14ac:dyDescent="0.4">
      <c r="A67" s="14" t="s">
        <v>186</v>
      </c>
      <c r="B67">
        <v>1</v>
      </c>
      <c r="L67" s="18">
        <f>BZ1</f>
        <v>1</v>
      </c>
      <c r="N67" t="s">
        <v>2142</v>
      </c>
    </row>
    <row r="68" spans="1:14" x14ac:dyDescent="0.4">
      <c r="A68" s="14" t="s">
        <v>187</v>
      </c>
      <c r="B68">
        <v>1</v>
      </c>
      <c r="L68" s="18">
        <f>CA1</f>
        <v>1</v>
      </c>
      <c r="N68">
        <v>1</v>
      </c>
    </row>
    <row r="69" spans="1:14" x14ac:dyDescent="0.4">
      <c r="A69" s="14" t="s">
        <v>188</v>
      </c>
      <c r="B69">
        <v>1</v>
      </c>
      <c r="C69">
        <v>4</v>
      </c>
      <c r="L69" s="18" t="str">
        <f>CB1</f>
        <v>1,4</v>
      </c>
      <c r="N69">
        <v>0</v>
      </c>
    </row>
    <row r="70" spans="1:14" x14ac:dyDescent="0.4">
      <c r="A70" s="14" t="s">
        <v>189</v>
      </c>
      <c r="B70">
        <v>1</v>
      </c>
      <c r="C70">
        <v>4</v>
      </c>
      <c r="L70" s="18" t="str">
        <f>CC1</f>
        <v>1,4</v>
      </c>
      <c r="N70">
        <v>1</v>
      </c>
    </row>
    <row r="71" spans="1:14" x14ac:dyDescent="0.4">
      <c r="A71" s="14" t="s">
        <v>190</v>
      </c>
      <c r="B71">
        <v>4</v>
      </c>
      <c r="L71" s="18">
        <f>CD1</f>
        <v>4</v>
      </c>
      <c r="N71">
        <v>1</v>
      </c>
    </row>
    <row r="72" spans="1:14" x14ac:dyDescent="0.4">
      <c r="A72" s="14" t="s">
        <v>191</v>
      </c>
      <c r="B72">
        <v>1</v>
      </c>
      <c r="C72">
        <v>4</v>
      </c>
      <c r="L72" s="18" t="str">
        <f>CE1</f>
        <v>1,4</v>
      </c>
      <c r="N72" t="s">
        <v>2142</v>
      </c>
    </row>
    <row r="73" spans="1:14" x14ac:dyDescent="0.4">
      <c r="A73" s="14" t="s">
        <v>192</v>
      </c>
      <c r="B73">
        <v>1</v>
      </c>
      <c r="L73" s="18">
        <f>CF1</f>
        <v>1</v>
      </c>
      <c r="N73" t="s">
        <v>2142</v>
      </c>
    </row>
    <row r="74" spans="1:14" x14ac:dyDescent="0.4">
      <c r="A74" s="14" t="s">
        <v>193</v>
      </c>
      <c r="B74">
        <v>0</v>
      </c>
      <c r="L74" s="18">
        <f>CG1</f>
        <v>0</v>
      </c>
      <c r="N74">
        <v>4</v>
      </c>
    </row>
    <row r="75" spans="1:14" x14ac:dyDescent="0.4">
      <c r="A75" s="14" t="s">
        <v>194</v>
      </c>
      <c r="B75">
        <v>5</v>
      </c>
      <c r="L75" s="18">
        <f>CH1</f>
        <v>5</v>
      </c>
      <c r="N75" t="s">
        <v>2142</v>
      </c>
    </row>
    <row r="76" spans="1:14" x14ac:dyDescent="0.4">
      <c r="A76" s="14" t="s">
        <v>195</v>
      </c>
      <c r="B76">
        <v>1</v>
      </c>
      <c r="C76">
        <v>4</v>
      </c>
      <c r="L76" s="18" t="str">
        <f>CI1</f>
        <v>1,4</v>
      </c>
      <c r="N76">
        <v>1</v>
      </c>
    </row>
    <row r="77" spans="1:14" x14ac:dyDescent="0.4">
      <c r="A77" s="14" t="s">
        <v>196</v>
      </c>
      <c r="B77">
        <v>2</v>
      </c>
      <c r="L77" s="18">
        <v>2</v>
      </c>
      <c r="N77">
        <v>0</v>
      </c>
    </row>
    <row r="78" spans="1:14" x14ac:dyDescent="0.4">
      <c r="A78" s="14" t="s">
        <v>197</v>
      </c>
      <c r="B78">
        <v>6</v>
      </c>
      <c r="L78" s="18">
        <f>CK1</f>
        <v>6</v>
      </c>
      <c r="N78">
        <v>5</v>
      </c>
    </row>
    <row r="79" spans="1:14" x14ac:dyDescent="0.4">
      <c r="A79" s="14" t="s">
        <v>198</v>
      </c>
      <c r="B79">
        <v>1</v>
      </c>
      <c r="L79" s="18">
        <f>CL1</f>
        <v>1</v>
      </c>
      <c r="N79" t="s">
        <v>2142</v>
      </c>
    </row>
    <row r="80" spans="1:14" x14ac:dyDescent="0.4">
      <c r="A80" s="14" t="s">
        <v>199</v>
      </c>
      <c r="B80">
        <v>1</v>
      </c>
      <c r="C80">
        <v>4</v>
      </c>
      <c r="L80" s="18" t="str">
        <f>CM1</f>
        <v>1,4</v>
      </c>
      <c r="N80">
        <v>2</v>
      </c>
    </row>
    <row r="81" spans="1:14" x14ac:dyDescent="0.4">
      <c r="A81" s="14" t="s">
        <v>2091</v>
      </c>
      <c r="B81">
        <v>1</v>
      </c>
      <c r="L81" s="18">
        <f>CN1</f>
        <v>1</v>
      </c>
      <c r="N81">
        <v>6</v>
      </c>
    </row>
    <row r="82" spans="1:14" x14ac:dyDescent="0.4">
      <c r="A82" s="14" t="s">
        <v>200</v>
      </c>
      <c r="B82">
        <v>1</v>
      </c>
      <c r="L82" s="18">
        <f>CO1</f>
        <v>1</v>
      </c>
      <c r="N82">
        <v>1</v>
      </c>
    </row>
    <row r="83" spans="1:14" x14ac:dyDescent="0.4">
      <c r="A83" s="14" t="s">
        <v>201</v>
      </c>
      <c r="B83">
        <v>1</v>
      </c>
      <c r="L83" s="18">
        <f>CP1</f>
        <v>1</v>
      </c>
      <c r="N83" t="s">
        <v>2142</v>
      </c>
    </row>
    <row r="84" spans="1:14" x14ac:dyDescent="0.4">
      <c r="A84" s="14" t="s">
        <v>202</v>
      </c>
      <c r="B84">
        <v>1</v>
      </c>
      <c r="L84" s="18">
        <f>CQ1</f>
        <v>1</v>
      </c>
      <c r="N84">
        <v>1</v>
      </c>
    </row>
    <row r="85" spans="1:14" x14ac:dyDescent="0.4">
      <c r="A85" s="14" t="s">
        <v>203</v>
      </c>
      <c r="B85">
        <v>1</v>
      </c>
      <c r="C85">
        <v>2</v>
      </c>
      <c r="D85">
        <v>3</v>
      </c>
      <c r="L85" s="18" t="str">
        <f>CR1</f>
        <v>1,2,3</v>
      </c>
      <c r="N85">
        <v>1</v>
      </c>
    </row>
    <row r="86" spans="1:14" x14ac:dyDescent="0.4">
      <c r="A86" s="14" t="s">
        <v>204</v>
      </c>
      <c r="B86">
        <v>1</v>
      </c>
      <c r="C86">
        <v>4</v>
      </c>
      <c r="L86" s="18" t="str">
        <f>CS1</f>
        <v>1,4</v>
      </c>
      <c r="N86">
        <v>1</v>
      </c>
    </row>
    <row r="87" spans="1:14" x14ac:dyDescent="0.4">
      <c r="A87" s="14" t="s">
        <v>205</v>
      </c>
      <c r="B87">
        <v>1</v>
      </c>
      <c r="C87">
        <v>4</v>
      </c>
      <c r="L87" s="18" t="str">
        <f>CT1</f>
        <v>1,4</v>
      </c>
      <c r="N87">
        <v>1</v>
      </c>
    </row>
    <row r="88" spans="1:14" x14ac:dyDescent="0.4">
      <c r="A88" s="14" t="s">
        <v>206</v>
      </c>
      <c r="B88">
        <v>1</v>
      </c>
      <c r="C88">
        <v>2</v>
      </c>
      <c r="L88" s="18" t="str">
        <f>CU1</f>
        <v>1,2</v>
      </c>
      <c r="N88" t="s">
        <v>2141</v>
      </c>
    </row>
    <row r="89" spans="1:14" x14ac:dyDescent="0.4">
      <c r="A89" s="14" t="s">
        <v>207</v>
      </c>
      <c r="B89">
        <v>1</v>
      </c>
      <c r="C89">
        <v>2</v>
      </c>
      <c r="D89">
        <v>3</v>
      </c>
      <c r="E89">
        <v>4</v>
      </c>
      <c r="L89" s="18" t="str">
        <f>CV1</f>
        <v>1,2,3,4</v>
      </c>
      <c r="N89" t="s">
        <v>2142</v>
      </c>
    </row>
    <row r="90" spans="1:14" x14ac:dyDescent="0.4">
      <c r="A90" s="14" t="s">
        <v>208</v>
      </c>
      <c r="B90">
        <v>1</v>
      </c>
      <c r="C90">
        <v>2</v>
      </c>
      <c r="D90">
        <v>3</v>
      </c>
      <c r="L90" s="18" t="str">
        <f>CW1</f>
        <v>1,2,3</v>
      </c>
      <c r="N90" t="s">
        <v>2142</v>
      </c>
    </row>
    <row r="91" spans="1:14" x14ac:dyDescent="0.4">
      <c r="A91" s="14" t="s">
        <v>209</v>
      </c>
      <c r="B91">
        <v>1</v>
      </c>
      <c r="L91" s="18">
        <f>CX1</f>
        <v>1</v>
      </c>
      <c r="N91" t="s">
        <v>2147</v>
      </c>
    </row>
    <row r="92" spans="1:14" x14ac:dyDescent="0.4">
      <c r="A92" s="14" t="s">
        <v>210</v>
      </c>
      <c r="B92">
        <v>1</v>
      </c>
      <c r="C92">
        <v>2</v>
      </c>
      <c r="D92">
        <v>3</v>
      </c>
      <c r="L92" s="18" t="str">
        <f>CY1</f>
        <v>1,2,3</v>
      </c>
      <c r="N92" t="s">
        <v>2143</v>
      </c>
    </row>
    <row r="93" spans="1:14" x14ac:dyDescent="0.4">
      <c r="A93" s="14" t="s">
        <v>211</v>
      </c>
      <c r="B93">
        <v>1</v>
      </c>
      <c r="L93" s="18">
        <f>CZ1</f>
        <v>1</v>
      </c>
      <c r="N93" t="s">
        <v>2141</v>
      </c>
    </row>
    <row r="94" spans="1:14" x14ac:dyDescent="0.4">
      <c r="A94" s="14" t="s">
        <v>212</v>
      </c>
      <c r="B94">
        <v>1</v>
      </c>
      <c r="L94" s="18">
        <f>DA1</f>
        <v>1</v>
      </c>
      <c r="N94">
        <v>1</v>
      </c>
    </row>
    <row r="95" spans="1:14" x14ac:dyDescent="0.4">
      <c r="A95" s="14" t="s">
        <v>213</v>
      </c>
      <c r="B95">
        <v>0</v>
      </c>
      <c r="L95" s="18">
        <f>DB1</f>
        <v>0</v>
      </c>
      <c r="N95" t="s">
        <v>2141</v>
      </c>
    </row>
    <row r="96" spans="1:14" x14ac:dyDescent="0.4">
      <c r="A96" s="14" t="s">
        <v>214</v>
      </c>
      <c r="B96">
        <v>1</v>
      </c>
      <c r="C96">
        <v>3</v>
      </c>
      <c r="D96">
        <v>4</v>
      </c>
      <c r="L96" s="18" t="str">
        <f>DC1</f>
        <v>1,3,4</v>
      </c>
      <c r="N96">
        <v>1</v>
      </c>
    </row>
    <row r="97" spans="1:14" x14ac:dyDescent="0.4">
      <c r="A97" s="14" t="s">
        <v>215</v>
      </c>
      <c r="B97">
        <v>0</v>
      </c>
      <c r="L97" s="18">
        <f>DD1</f>
        <v>0</v>
      </c>
      <c r="N97">
        <v>1</v>
      </c>
    </row>
    <row r="98" spans="1:14" x14ac:dyDescent="0.4">
      <c r="A98" s="14" t="s">
        <v>216</v>
      </c>
      <c r="B98">
        <v>1</v>
      </c>
      <c r="L98" s="18">
        <f>DE1</f>
        <v>1</v>
      </c>
      <c r="N98">
        <v>0</v>
      </c>
    </row>
    <row r="99" spans="1:14" x14ac:dyDescent="0.4">
      <c r="A99" s="14" t="s">
        <v>217</v>
      </c>
      <c r="B99">
        <v>1</v>
      </c>
      <c r="C99">
        <v>4</v>
      </c>
      <c r="L99" s="18" t="str">
        <f>DF1</f>
        <v>1,4</v>
      </c>
      <c r="N99" t="s">
        <v>2145</v>
      </c>
    </row>
    <row r="100" spans="1:14" x14ac:dyDescent="0.4">
      <c r="A100" s="14" t="s">
        <v>218</v>
      </c>
      <c r="B100">
        <v>1</v>
      </c>
      <c r="C100">
        <v>4</v>
      </c>
      <c r="D100">
        <v>5</v>
      </c>
      <c r="L100" s="18" t="str">
        <f>DG1</f>
        <v>1,4,5</v>
      </c>
      <c r="N100">
        <v>0</v>
      </c>
    </row>
    <row r="101" spans="1:14" x14ac:dyDescent="0.4">
      <c r="L101" s="17"/>
      <c r="N101">
        <v>1</v>
      </c>
    </row>
    <row r="102" spans="1:14" x14ac:dyDescent="0.4">
      <c r="L102" s="17"/>
      <c r="N102" t="s">
        <v>2142</v>
      </c>
    </row>
    <row r="103" spans="1:14" x14ac:dyDescent="0.4">
      <c r="L103" s="17"/>
      <c r="N103" t="s">
        <v>2153</v>
      </c>
    </row>
    <row r="104" spans="1:14" x14ac:dyDescent="0.4">
      <c r="L104" s="17"/>
    </row>
    <row r="105" spans="1:14" x14ac:dyDescent="0.4">
      <c r="L105" s="17"/>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N103"/>
  <sheetViews>
    <sheetView topLeftCell="J1" workbookViewId="0">
      <selection activeCell="U15" sqref="U15"/>
    </sheetView>
  </sheetViews>
  <sheetFormatPr defaultRowHeight="18.75" x14ac:dyDescent="0.4"/>
  <cols>
    <col min="1" max="1" width="18.375" customWidth="1"/>
  </cols>
  <sheetData>
    <row r="1" spans="1:118" x14ac:dyDescent="0.4">
      <c r="A1" s="14" t="s">
        <v>121</v>
      </c>
      <c r="B1">
        <v>3</v>
      </c>
      <c r="C1">
        <v>6</v>
      </c>
      <c r="D1">
        <v>14</v>
      </c>
      <c r="E1">
        <v>15</v>
      </c>
      <c r="S1" s="3" t="s">
        <v>1366</v>
      </c>
      <c r="T1" s="3" t="s">
        <v>1367</v>
      </c>
      <c r="U1" s="3" t="s">
        <v>1368</v>
      </c>
      <c r="V1" s="3" t="s">
        <v>1369</v>
      </c>
      <c r="W1" s="3">
        <v>1</v>
      </c>
      <c r="X1" s="3" t="s">
        <v>1370</v>
      </c>
      <c r="Y1" s="3" t="s">
        <v>1354</v>
      </c>
      <c r="Z1" s="3" t="s">
        <v>1371</v>
      </c>
      <c r="AA1" s="3" t="s">
        <v>1226</v>
      </c>
      <c r="AB1" s="3" t="s">
        <v>1373</v>
      </c>
      <c r="AC1" s="3" t="s">
        <v>1374</v>
      </c>
      <c r="AD1" s="3" t="s">
        <v>1215</v>
      </c>
      <c r="AE1" s="3" t="s">
        <v>1355</v>
      </c>
      <c r="AF1" s="3" t="s">
        <v>1727</v>
      </c>
      <c r="AG1" s="3" t="s">
        <v>1732</v>
      </c>
      <c r="AH1" s="3" t="s">
        <v>1734</v>
      </c>
      <c r="AI1" s="3" t="s">
        <v>1738</v>
      </c>
      <c r="AJ1" s="3" t="s">
        <v>1739</v>
      </c>
      <c r="AK1" s="3" t="s">
        <v>1197</v>
      </c>
      <c r="AL1" s="3" t="s">
        <v>1746</v>
      </c>
      <c r="AM1" s="3" t="s">
        <v>1392</v>
      </c>
      <c r="AN1" s="3" t="s">
        <v>1355</v>
      </c>
      <c r="AO1" s="3" t="s">
        <v>1751</v>
      </c>
      <c r="AP1" s="3">
        <v>8</v>
      </c>
      <c r="AQ1" s="3" t="s">
        <v>1756</v>
      </c>
      <c r="AR1" s="3" t="s">
        <v>1246</v>
      </c>
      <c r="AS1" s="3" t="s">
        <v>1762</v>
      </c>
      <c r="AT1" s="3" t="s">
        <v>1763</v>
      </c>
      <c r="AU1" s="3">
        <v>3</v>
      </c>
      <c r="AV1" s="3" t="s">
        <v>1766</v>
      </c>
      <c r="AW1" s="3" t="s">
        <v>1769</v>
      </c>
      <c r="AX1" s="3" t="s">
        <v>1773</v>
      </c>
      <c r="AY1" s="3">
        <v>6</v>
      </c>
      <c r="AZ1" s="3" t="s">
        <v>1777</v>
      </c>
      <c r="BA1" s="3" t="s">
        <v>1780</v>
      </c>
      <c r="BB1" s="3" t="s">
        <v>1373</v>
      </c>
      <c r="BC1" s="3" t="s">
        <v>1785</v>
      </c>
      <c r="BD1" s="3" t="s">
        <v>1487</v>
      </c>
      <c r="BE1" s="3" t="s">
        <v>1788</v>
      </c>
      <c r="BF1" s="3" t="s">
        <v>1790</v>
      </c>
      <c r="BG1" s="3" t="s">
        <v>1205</v>
      </c>
      <c r="BH1" s="3" t="s">
        <v>1798</v>
      </c>
      <c r="BI1" s="3" t="s">
        <v>1246</v>
      </c>
      <c r="BJ1" s="3">
        <v>1</v>
      </c>
      <c r="BK1" s="3" t="s">
        <v>1373</v>
      </c>
      <c r="BL1" s="3" t="s">
        <v>1373</v>
      </c>
      <c r="BM1" s="3">
        <v>0</v>
      </c>
      <c r="BN1" s="3">
        <v>1</v>
      </c>
      <c r="BO1" s="3">
        <v>0</v>
      </c>
      <c r="BP1" s="3" t="s">
        <v>1812</v>
      </c>
      <c r="BQ1" s="3" t="s">
        <v>1392</v>
      </c>
      <c r="BR1" s="3" t="s">
        <v>1816</v>
      </c>
      <c r="BS1" s="3" t="s">
        <v>1820</v>
      </c>
      <c r="BT1" s="3" t="s">
        <v>1373</v>
      </c>
      <c r="BU1" s="3" t="s">
        <v>1825</v>
      </c>
      <c r="BV1" s="3" t="s">
        <v>1216</v>
      </c>
      <c r="BW1" s="3" t="s">
        <v>1831</v>
      </c>
      <c r="BX1" s="3" t="s">
        <v>1218</v>
      </c>
      <c r="BY1" s="3">
        <v>1</v>
      </c>
      <c r="BZ1" s="3" t="s">
        <v>1198</v>
      </c>
      <c r="CA1" s="3" t="s">
        <v>1840</v>
      </c>
      <c r="CB1" s="3" t="s">
        <v>1365</v>
      </c>
      <c r="CC1" s="3" t="s">
        <v>1846</v>
      </c>
      <c r="CD1" s="3" t="s">
        <v>1848</v>
      </c>
      <c r="CE1" s="3" t="s">
        <v>1851</v>
      </c>
      <c r="CF1" s="3">
        <v>0</v>
      </c>
      <c r="CG1" s="3" t="s">
        <v>1215</v>
      </c>
      <c r="CH1" s="3">
        <v>16</v>
      </c>
      <c r="CI1" s="3" t="s">
        <v>1344</v>
      </c>
      <c r="CJ1" s="3" t="s">
        <v>1861</v>
      </c>
      <c r="CK1" s="3" t="s">
        <v>1470</v>
      </c>
      <c r="CL1" s="3" t="s">
        <v>1863</v>
      </c>
      <c r="CM1" s="3" t="s">
        <v>1864</v>
      </c>
      <c r="CN1" s="3">
        <v>0</v>
      </c>
      <c r="CO1" s="3" t="s">
        <v>1865</v>
      </c>
      <c r="CP1" s="3" t="s">
        <v>1867</v>
      </c>
      <c r="CQ1" s="3" t="s">
        <v>1473</v>
      </c>
      <c r="CR1" s="3" t="s">
        <v>1870</v>
      </c>
      <c r="CS1" s="3">
        <v>6</v>
      </c>
      <c r="CT1" s="3" t="s">
        <v>1873</v>
      </c>
      <c r="CU1" s="3" t="s">
        <v>1874</v>
      </c>
      <c r="CV1" s="3" t="s">
        <v>1876</v>
      </c>
      <c r="CW1" s="3">
        <v>1</v>
      </c>
      <c r="CX1" s="3">
        <v>9</v>
      </c>
      <c r="CY1" s="3">
        <v>1</v>
      </c>
      <c r="CZ1" s="3">
        <v>14</v>
      </c>
      <c r="DA1" s="3" t="s">
        <v>1215</v>
      </c>
      <c r="DB1" s="3" t="s">
        <v>1884</v>
      </c>
      <c r="DC1" s="3" t="s">
        <v>1886</v>
      </c>
      <c r="DD1" s="3" t="s">
        <v>1889</v>
      </c>
      <c r="DE1" s="3" t="s">
        <v>1732</v>
      </c>
      <c r="DF1" s="3" t="s">
        <v>1895</v>
      </c>
      <c r="DG1" s="3" t="s">
        <v>1897</v>
      </c>
      <c r="DH1" s="3" t="s">
        <v>1785</v>
      </c>
      <c r="DI1" s="3" t="s">
        <v>1901</v>
      </c>
      <c r="DJ1" s="3" t="s">
        <v>1205</v>
      </c>
      <c r="DK1" s="3">
        <v>1</v>
      </c>
      <c r="DL1" s="3" t="s">
        <v>1905</v>
      </c>
      <c r="DM1" s="3" t="s">
        <v>1907</v>
      </c>
      <c r="DN1" s="3" t="s">
        <v>1913</v>
      </c>
    </row>
    <row r="2" spans="1:118" x14ac:dyDescent="0.4">
      <c r="A2" s="14" t="s">
        <v>122</v>
      </c>
      <c r="B2">
        <v>2</v>
      </c>
      <c r="C2">
        <v>8</v>
      </c>
      <c r="D2">
        <v>15</v>
      </c>
      <c r="P2">
        <v>0</v>
      </c>
      <c r="Q2">
        <f>COUNTIF($B$1:$O$100,"0")</f>
        <v>4</v>
      </c>
      <c r="S2" s="18" t="str">
        <f>T1</f>
        <v>2,8,15</v>
      </c>
    </row>
    <row r="3" spans="1:118" x14ac:dyDescent="0.4">
      <c r="A3" s="14" t="s">
        <v>123</v>
      </c>
      <c r="B3">
        <v>1</v>
      </c>
      <c r="C3">
        <v>3</v>
      </c>
      <c r="D3">
        <v>6</v>
      </c>
      <c r="E3">
        <v>7</v>
      </c>
      <c r="F3">
        <v>11</v>
      </c>
      <c r="G3">
        <v>12</v>
      </c>
      <c r="H3">
        <v>13</v>
      </c>
      <c r="I3">
        <v>14</v>
      </c>
      <c r="J3">
        <v>15</v>
      </c>
      <c r="P3">
        <v>1</v>
      </c>
      <c r="Q3">
        <f>COUNTIF($B$1:$O$100,"1")</f>
        <v>71</v>
      </c>
      <c r="S3" s="18" t="str">
        <f>U1</f>
        <v>1,3,6,7,11,12,13,14,15</v>
      </c>
    </row>
    <row r="4" spans="1:118" x14ac:dyDescent="0.4">
      <c r="A4" s="14" t="s">
        <v>124</v>
      </c>
      <c r="B4">
        <v>3</v>
      </c>
      <c r="C4">
        <v>5</v>
      </c>
      <c r="D4">
        <v>6</v>
      </c>
      <c r="E4">
        <v>7</v>
      </c>
      <c r="F4">
        <v>8</v>
      </c>
      <c r="G4">
        <v>9</v>
      </c>
      <c r="H4">
        <v>10</v>
      </c>
      <c r="I4">
        <v>11</v>
      </c>
      <c r="J4">
        <v>12</v>
      </c>
      <c r="K4">
        <v>13</v>
      </c>
      <c r="L4">
        <v>14</v>
      </c>
      <c r="P4">
        <v>2</v>
      </c>
      <c r="Q4">
        <f>COUNTIF($B$1:$O$100,"2")</f>
        <v>38</v>
      </c>
      <c r="S4" s="18" t="str">
        <f>V1</f>
        <v>3,5,6,7,8,9,10,11,12,13,14</v>
      </c>
      <c r="U4" s="3" t="s">
        <v>2294</v>
      </c>
    </row>
    <row r="5" spans="1:118" x14ac:dyDescent="0.4">
      <c r="A5" s="14" t="s">
        <v>125</v>
      </c>
      <c r="B5">
        <v>1</v>
      </c>
      <c r="P5">
        <v>3</v>
      </c>
      <c r="Q5">
        <f>COUNTIF($B$1:$O$100,"3")</f>
        <v>43</v>
      </c>
      <c r="S5" s="18">
        <f>W1</f>
        <v>1</v>
      </c>
      <c r="U5" s="15" t="s">
        <v>2295</v>
      </c>
    </row>
    <row r="6" spans="1:118" x14ac:dyDescent="0.4">
      <c r="A6" s="14" t="s">
        <v>126</v>
      </c>
      <c r="B6">
        <v>1</v>
      </c>
      <c r="C6">
        <v>3</v>
      </c>
      <c r="D6">
        <v>8</v>
      </c>
      <c r="E6">
        <v>15</v>
      </c>
      <c r="P6">
        <v>4</v>
      </c>
      <c r="Q6">
        <f>COUNTIF($B$1:$O$100,"4")</f>
        <v>23</v>
      </c>
      <c r="S6" s="18" t="str">
        <f>X1</f>
        <v>1,3,8,15</v>
      </c>
      <c r="U6" s="15" t="s">
        <v>2296</v>
      </c>
    </row>
    <row r="7" spans="1:118" x14ac:dyDescent="0.4">
      <c r="A7" s="14" t="s">
        <v>127</v>
      </c>
      <c r="B7">
        <v>3</v>
      </c>
      <c r="C7">
        <v>5</v>
      </c>
      <c r="D7">
        <v>6</v>
      </c>
      <c r="P7">
        <v>5</v>
      </c>
      <c r="Q7">
        <f>COUNTIF($B$1:$O$100,"5")</f>
        <v>13</v>
      </c>
      <c r="S7" s="18" t="str">
        <f>Y1</f>
        <v>3,5,6</v>
      </c>
      <c r="U7" s="15" t="s">
        <v>2297</v>
      </c>
    </row>
    <row r="8" spans="1:118" x14ac:dyDescent="0.4">
      <c r="A8" s="14" t="s">
        <v>128</v>
      </c>
      <c r="B8">
        <v>1</v>
      </c>
      <c r="C8">
        <v>2</v>
      </c>
      <c r="D8">
        <v>3</v>
      </c>
      <c r="E8">
        <v>6</v>
      </c>
      <c r="F8">
        <v>10</v>
      </c>
      <c r="G8">
        <v>15</v>
      </c>
      <c r="P8">
        <v>6</v>
      </c>
      <c r="Q8">
        <f>COUNTIF($B$1:$O$100,"6")</f>
        <v>25</v>
      </c>
      <c r="S8" s="18" t="str">
        <f>Z1</f>
        <v>1,2,3,6,10,15</v>
      </c>
      <c r="U8" s="15">
        <v>1</v>
      </c>
    </row>
    <row r="9" spans="1:118" x14ac:dyDescent="0.4">
      <c r="A9" s="14" t="s">
        <v>129</v>
      </c>
      <c r="B9">
        <v>6</v>
      </c>
      <c r="C9">
        <v>15</v>
      </c>
      <c r="P9">
        <v>7</v>
      </c>
      <c r="Q9">
        <f>COUNTIF($B$1:$O$100,"7")</f>
        <v>8</v>
      </c>
      <c r="S9" s="18" t="str">
        <f>AA1</f>
        <v>6,15</v>
      </c>
      <c r="U9" s="15" t="s">
        <v>2197</v>
      </c>
    </row>
    <row r="10" spans="1:118" x14ac:dyDescent="0.4">
      <c r="A10" s="14" t="s">
        <v>130</v>
      </c>
      <c r="B10">
        <v>1</v>
      </c>
      <c r="C10">
        <v>3</v>
      </c>
      <c r="D10">
        <v>15</v>
      </c>
      <c r="P10">
        <v>8</v>
      </c>
      <c r="Q10">
        <f>COUNTIF($B$1:$O$100,"8")</f>
        <v>16</v>
      </c>
      <c r="S10" s="18" t="str">
        <f>AB1</f>
        <v>1,3,15</v>
      </c>
      <c r="U10" s="15" t="s">
        <v>2276</v>
      </c>
    </row>
    <row r="11" spans="1:118" x14ac:dyDescent="0.4">
      <c r="A11" s="14" t="s">
        <v>131</v>
      </c>
      <c r="B11">
        <v>1</v>
      </c>
      <c r="C11">
        <v>2</v>
      </c>
      <c r="D11">
        <v>3</v>
      </c>
      <c r="E11">
        <v>4</v>
      </c>
      <c r="F11">
        <v>5</v>
      </c>
      <c r="G11">
        <v>6</v>
      </c>
      <c r="H11">
        <v>7</v>
      </c>
      <c r="I11">
        <v>8</v>
      </c>
      <c r="J11">
        <v>9</v>
      </c>
      <c r="K11">
        <v>10</v>
      </c>
      <c r="L11">
        <v>11</v>
      </c>
      <c r="M11">
        <v>16</v>
      </c>
      <c r="P11">
        <v>9</v>
      </c>
      <c r="Q11">
        <f>COUNTIF($B$1:$O$100,"9")</f>
        <v>23</v>
      </c>
      <c r="S11" s="18" t="str">
        <f>AC1</f>
        <v>1,2,3,4,5,6,7,8,9,10,11,16</v>
      </c>
      <c r="U11" s="15" t="s">
        <v>2298</v>
      </c>
    </row>
    <row r="12" spans="1:118" x14ac:dyDescent="0.4">
      <c r="A12" s="14" t="s">
        <v>132</v>
      </c>
      <c r="B12">
        <v>1</v>
      </c>
      <c r="C12">
        <v>2</v>
      </c>
      <c r="D12">
        <v>3</v>
      </c>
      <c r="E12">
        <v>4</v>
      </c>
      <c r="P12">
        <v>10</v>
      </c>
      <c r="Q12">
        <f>COUNTIF($B$1:$O$100,"10")</f>
        <v>16</v>
      </c>
      <c r="S12" s="18" t="str">
        <f>AD1</f>
        <v>1,2,3,4</v>
      </c>
      <c r="U12" s="15" t="s">
        <v>2113</v>
      </c>
    </row>
    <row r="13" spans="1:118" x14ac:dyDescent="0.4">
      <c r="A13" s="14" t="s">
        <v>133</v>
      </c>
      <c r="B13">
        <v>1</v>
      </c>
      <c r="C13">
        <v>2</v>
      </c>
      <c r="P13">
        <v>11</v>
      </c>
      <c r="Q13">
        <f>COUNTIF($B$1:$O$100,"11")</f>
        <v>11</v>
      </c>
      <c r="S13" s="18" t="str">
        <f>AE1</f>
        <v>1,2</v>
      </c>
      <c r="U13" s="15" t="s">
        <v>2216</v>
      </c>
    </row>
    <row r="14" spans="1:118" x14ac:dyDescent="0.4">
      <c r="A14" s="14" t="s">
        <v>134</v>
      </c>
      <c r="B14">
        <v>1</v>
      </c>
      <c r="C14">
        <v>3</v>
      </c>
      <c r="D14">
        <v>5</v>
      </c>
      <c r="E14">
        <v>6</v>
      </c>
      <c r="F14">
        <v>10</v>
      </c>
      <c r="P14">
        <v>12</v>
      </c>
      <c r="Q14">
        <f>COUNTIF($B$1:$O$100,"12")</f>
        <v>2</v>
      </c>
      <c r="S14" s="18" t="str">
        <f>AF1</f>
        <v>1,3,5,6,10</v>
      </c>
      <c r="U14" s="15" t="s">
        <v>2299</v>
      </c>
    </row>
    <row r="15" spans="1:118" x14ac:dyDescent="0.4">
      <c r="A15" s="14" t="s">
        <v>135</v>
      </c>
      <c r="B15">
        <v>1</v>
      </c>
      <c r="C15">
        <v>2</v>
      </c>
      <c r="D15">
        <v>11</v>
      </c>
      <c r="E15">
        <v>15</v>
      </c>
      <c r="P15">
        <v>13</v>
      </c>
      <c r="Q15">
        <f>COUNTIF($B$1:$O$100,"13")</f>
        <v>4</v>
      </c>
      <c r="S15" s="18" t="str">
        <f>AG1</f>
        <v>1,2,11,15</v>
      </c>
      <c r="U15" s="15" t="s">
        <v>2143</v>
      </c>
    </row>
    <row r="16" spans="1:118" x14ac:dyDescent="0.4">
      <c r="A16" s="14" t="s">
        <v>136</v>
      </c>
      <c r="B16">
        <v>1</v>
      </c>
      <c r="C16">
        <v>8</v>
      </c>
      <c r="D16">
        <v>15</v>
      </c>
      <c r="P16">
        <v>14</v>
      </c>
      <c r="Q16">
        <f>COUNTIF($B$1:$O$100,"14")</f>
        <v>7</v>
      </c>
      <c r="S16" s="18" t="str">
        <f>AH1</f>
        <v>1,8,15</v>
      </c>
      <c r="U16" s="15" t="s">
        <v>2147</v>
      </c>
    </row>
    <row r="17" spans="1:23" x14ac:dyDescent="0.4">
      <c r="A17" s="14" t="s">
        <v>137</v>
      </c>
      <c r="B17">
        <v>1</v>
      </c>
      <c r="C17">
        <v>2</v>
      </c>
      <c r="D17">
        <v>6</v>
      </c>
      <c r="E17">
        <v>7</v>
      </c>
      <c r="F17">
        <v>8</v>
      </c>
      <c r="G17">
        <v>9</v>
      </c>
      <c r="H17">
        <v>14</v>
      </c>
      <c r="P17">
        <v>15</v>
      </c>
      <c r="Q17">
        <f>COUNTIF($B$1:$O$100,"15")</f>
        <v>32</v>
      </c>
      <c r="S17" s="18" t="str">
        <f>AI1</f>
        <v>1,2,6,7,8,9,14</v>
      </c>
      <c r="U17" s="15" t="s">
        <v>2300</v>
      </c>
    </row>
    <row r="18" spans="1:23" x14ac:dyDescent="0.4">
      <c r="A18" s="14" t="s">
        <v>138</v>
      </c>
      <c r="B18">
        <v>1</v>
      </c>
      <c r="C18">
        <v>2</v>
      </c>
      <c r="D18">
        <v>4</v>
      </c>
      <c r="E18">
        <v>8</v>
      </c>
      <c r="P18">
        <v>16</v>
      </c>
      <c r="Q18">
        <f>COUNTIF($B$1:$O$100,"16")</f>
        <v>3</v>
      </c>
      <c r="S18" s="18" t="str">
        <f>AJ1</f>
        <v>1,2,4,8</v>
      </c>
      <c r="U18" s="15" t="s">
        <v>2301</v>
      </c>
    </row>
    <row r="19" spans="1:23" x14ac:dyDescent="0.4">
      <c r="A19" s="14" t="s">
        <v>139</v>
      </c>
      <c r="B19">
        <v>2</v>
      </c>
      <c r="C19">
        <v>4</v>
      </c>
      <c r="S19" s="18" t="str">
        <f>AK1</f>
        <v>2,4</v>
      </c>
      <c r="U19" s="15" t="s">
        <v>2302</v>
      </c>
    </row>
    <row r="20" spans="1:23" x14ac:dyDescent="0.4">
      <c r="A20" s="14" t="s">
        <v>140</v>
      </c>
      <c r="B20">
        <v>3</v>
      </c>
      <c r="C20">
        <v>5</v>
      </c>
      <c r="D20">
        <v>6</v>
      </c>
      <c r="E20">
        <v>9</v>
      </c>
      <c r="F20">
        <v>11</v>
      </c>
      <c r="S20" s="18" t="str">
        <f>AL1</f>
        <v>3,5,6,9,11</v>
      </c>
      <c r="U20" s="15" t="s">
        <v>2303</v>
      </c>
    </row>
    <row r="21" spans="1:23" x14ac:dyDescent="0.4">
      <c r="A21" s="14" t="s">
        <v>1100</v>
      </c>
      <c r="B21">
        <v>1</v>
      </c>
      <c r="C21">
        <v>9</v>
      </c>
      <c r="S21" s="18" t="str">
        <f>AM1</f>
        <v>1,9</v>
      </c>
      <c r="T21" s="17"/>
      <c r="U21" s="17" t="s">
        <v>2304</v>
      </c>
      <c r="V21" s="17"/>
      <c r="W21" s="17"/>
    </row>
    <row r="22" spans="1:23" x14ac:dyDescent="0.4">
      <c r="A22" s="14" t="s">
        <v>142</v>
      </c>
      <c r="B22">
        <v>1</v>
      </c>
      <c r="C22">
        <v>2</v>
      </c>
      <c r="S22" s="18" t="str">
        <f>AN1</f>
        <v>1,2</v>
      </c>
      <c r="U22" t="s">
        <v>2140</v>
      </c>
    </row>
    <row r="23" spans="1:23" x14ac:dyDescent="0.4">
      <c r="A23" s="14" t="s">
        <v>143</v>
      </c>
      <c r="B23">
        <v>1</v>
      </c>
      <c r="C23">
        <v>2</v>
      </c>
      <c r="D23">
        <v>3</v>
      </c>
      <c r="E23">
        <v>4</v>
      </c>
      <c r="F23">
        <v>9</v>
      </c>
      <c r="G23">
        <v>15</v>
      </c>
      <c r="S23" s="18" t="str">
        <f>AO1</f>
        <v>1,2,3,4,9,15</v>
      </c>
      <c r="U23" t="s">
        <v>2305</v>
      </c>
    </row>
    <row r="24" spans="1:23" x14ac:dyDescent="0.4">
      <c r="A24" s="14" t="s">
        <v>144</v>
      </c>
      <c r="B24">
        <v>8</v>
      </c>
      <c r="S24" s="18">
        <f>AP1</f>
        <v>8</v>
      </c>
      <c r="U24" t="s">
        <v>2114</v>
      </c>
    </row>
    <row r="25" spans="1:23" x14ac:dyDescent="0.4">
      <c r="A25" s="14" t="s">
        <v>145</v>
      </c>
      <c r="B25">
        <v>1</v>
      </c>
      <c r="C25">
        <v>2</v>
      </c>
      <c r="D25">
        <v>3</v>
      </c>
      <c r="E25">
        <v>4</v>
      </c>
      <c r="F25">
        <v>9</v>
      </c>
      <c r="S25" s="18" t="str">
        <f>AQ1</f>
        <v>1,2,3,4,9</v>
      </c>
      <c r="U25" t="s">
        <v>2147</v>
      </c>
    </row>
    <row r="26" spans="1:23" x14ac:dyDescent="0.4">
      <c r="A26" s="14" t="s">
        <v>146</v>
      </c>
      <c r="B26">
        <v>1</v>
      </c>
      <c r="C26">
        <v>15</v>
      </c>
      <c r="S26" s="18" t="str">
        <f>AR1</f>
        <v>1,15</v>
      </c>
      <c r="U26" t="s">
        <v>2306</v>
      </c>
    </row>
    <row r="27" spans="1:23" x14ac:dyDescent="0.4">
      <c r="A27" s="14" t="s">
        <v>147</v>
      </c>
      <c r="B27">
        <v>1</v>
      </c>
      <c r="C27">
        <v>3</v>
      </c>
      <c r="D27">
        <v>9</v>
      </c>
      <c r="E27">
        <v>15</v>
      </c>
      <c r="S27" s="18" t="str">
        <f>AS1</f>
        <v>1,3,9,15</v>
      </c>
      <c r="U27">
        <v>8</v>
      </c>
    </row>
    <row r="28" spans="1:23" x14ac:dyDescent="0.4">
      <c r="A28" s="14" t="s">
        <v>148</v>
      </c>
      <c r="B28">
        <v>1</v>
      </c>
      <c r="C28">
        <v>2</v>
      </c>
      <c r="D28">
        <v>3</v>
      </c>
      <c r="E28">
        <v>6</v>
      </c>
      <c r="F28">
        <v>10</v>
      </c>
      <c r="S28" s="18" t="str">
        <f>AT1</f>
        <v>1,2,3,6,10</v>
      </c>
      <c r="U28" t="s">
        <v>2307</v>
      </c>
    </row>
    <row r="29" spans="1:23" x14ac:dyDescent="0.4">
      <c r="A29" s="14" t="s">
        <v>149</v>
      </c>
      <c r="B29">
        <v>3</v>
      </c>
      <c r="S29" s="18">
        <f>AU1</f>
        <v>3</v>
      </c>
      <c r="U29" t="s">
        <v>2218</v>
      </c>
    </row>
    <row r="30" spans="1:23" x14ac:dyDescent="0.4">
      <c r="A30" s="14" t="s">
        <v>150</v>
      </c>
      <c r="B30">
        <v>9</v>
      </c>
      <c r="C30">
        <v>10</v>
      </c>
      <c r="D30">
        <v>14</v>
      </c>
      <c r="S30" s="18" t="str">
        <f>AV1</f>
        <v>9,10,14</v>
      </c>
      <c r="U30" t="s">
        <v>2308</v>
      </c>
    </row>
    <row r="31" spans="1:23" x14ac:dyDescent="0.4">
      <c r="A31" s="14" t="s">
        <v>151</v>
      </c>
      <c r="B31">
        <v>1</v>
      </c>
      <c r="C31">
        <v>2</v>
      </c>
      <c r="D31">
        <v>3</v>
      </c>
      <c r="E31">
        <v>6</v>
      </c>
      <c r="F31">
        <v>8</v>
      </c>
      <c r="S31" s="18" t="str">
        <f>AW1</f>
        <v>1,2,3,6,8</v>
      </c>
      <c r="U31" t="s">
        <v>2309</v>
      </c>
    </row>
    <row r="32" spans="1:23" x14ac:dyDescent="0.4">
      <c r="A32" s="14" t="s">
        <v>152</v>
      </c>
      <c r="B32">
        <v>1</v>
      </c>
      <c r="C32">
        <v>3</v>
      </c>
      <c r="D32">
        <v>4</v>
      </c>
      <c r="E32">
        <v>15</v>
      </c>
      <c r="S32" s="18" t="str">
        <f>AX1</f>
        <v>1,3,4,15</v>
      </c>
      <c r="U32">
        <v>3</v>
      </c>
    </row>
    <row r="33" spans="1:21" x14ac:dyDescent="0.4">
      <c r="A33" s="14" t="s">
        <v>153</v>
      </c>
      <c r="B33">
        <v>6</v>
      </c>
      <c r="S33" s="18">
        <f>AY1</f>
        <v>6</v>
      </c>
      <c r="U33" t="s">
        <v>2310</v>
      </c>
    </row>
    <row r="34" spans="1:21" x14ac:dyDescent="0.4">
      <c r="A34" s="14" t="s">
        <v>154</v>
      </c>
      <c r="B34">
        <v>1</v>
      </c>
      <c r="C34">
        <v>2</v>
      </c>
      <c r="D34">
        <v>3</v>
      </c>
      <c r="E34">
        <v>10</v>
      </c>
      <c r="S34" s="18" t="str">
        <f>AZ1</f>
        <v>1,2,3,10</v>
      </c>
      <c r="U34" t="s">
        <v>2311</v>
      </c>
    </row>
    <row r="35" spans="1:21" x14ac:dyDescent="0.4">
      <c r="A35" s="14" t="s">
        <v>155</v>
      </c>
      <c r="B35">
        <v>1</v>
      </c>
      <c r="C35">
        <v>3</v>
      </c>
      <c r="D35">
        <v>4</v>
      </c>
      <c r="E35">
        <v>10</v>
      </c>
      <c r="F35">
        <v>15</v>
      </c>
      <c r="S35" s="18" t="str">
        <f>BA1</f>
        <v>1,3,4,10,15</v>
      </c>
      <c r="U35" t="s">
        <v>2210</v>
      </c>
    </row>
    <row r="36" spans="1:21" x14ac:dyDescent="0.4">
      <c r="A36" s="14" t="s">
        <v>156</v>
      </c>
      <c r="B36">
        <v>1</v>
      </c>
      <c r="C36">
        <v>3</v>
      </c>
      <c r="D36">
        <v>15</v>
      </c>
      <c r="S36" s="18" t="str">
        <f>BB1</f>
        <v>1,3,15</v>
      </c>
      <c r="U36">
        <v>6</v>
      </c>
    </row>
    <row r="37" spans="1:21" x14ac:dyDescent="0.4">
      <c r="A37" s="14" t="s">
        <v>157</v>
      </c>
      <c r="B37">
        <v>1</v>
      </c>
      <c r="C37">
        <v>9</v>
      </c>
      <c r="D37">
        <v>15</v>
      </c>
      <c r="S37" s="18" t="str">
        <f>BC1</f>
        <v>1,9,15</v>
      </c>
      <c r="U37" t="s">
        <v>2312</v>
      </c>
    </row>
    <row r="38" spans="1:21" x14ac:dyDescent="0.4">
      <c r="A38" s="14" t="s">
        <v>158</v>
      </c>
      <c r="B38">
        <v>1</v>
      </c>
      <c r="C38">
        <v>8</v>
      </c>
      <c r="S38" s="18" t="str">
        <f>BD1</f>
        <v>1,8</v>
      </c>
      <c r="U38" t="s">
        <v>2313</v>
      </c>
    </row>
    <row r="39" spans="1:21" x14ac:dyDescent="0.4">
      <c r="A39" s="14" t="s">
        <v>159</v>
      </c>
      <c r="B39">
        <v>5</v>
      </c>
      <c r="C39">
        <v>7</v>
      </c>
      <c r="S39" s="18" t="str">
        <f>BE1</f>
        <v>5,7</v>
      </c>
      <c r="U39" t="s">
        <v>2216</v>
      </c>
    </row>
    <row r="40" spans="1:21" x14ac:dyDescent="0.4">
      <c r="A40" s="14" t="s">
        <v>160</v>
      </c>
      <c r="B40">
        <v>1</v>
      </c>
      <c r="C40">
        <v>3</v>
      </c>
      <c r="D40">
        <v>6</v>
      </c>
      <c r="E40">
        <v>9</v>
      </c>
      <c r="F40">
        <v>10</v>
      </c>
      <c r="G40">
        <v>13</v>
      </c>
      <c r="S40" s="18" t="str">
        <f>BF1</f>
        <v>1,3,6,9,10,13</v>
      </c>
      <c r="U40" t="s">
        <v>2314</v>
      </c>
    </row>
    <row r="41" spans="1:21" x14ac:dyDescent="0.4">
      <c r="A41" s="14" t="s">
        <v>625</v>
      </c>
      <c r="B41">
        <v>1</v>
      </c>
      <c r="C41">
        <v>2</v>
      </c>
      <c r="D41">
        <v>4</v>
      </c>
      <c r="S41" s="18" t="str">
        <f>BG1</f>
        <v>1,2,4</v>
      </c>
      <c r="U41" t="s">
        <v>2186</v>
      </c>
    </row>
    <row r="42" spans="1:21" x14ac:dyDescent="0.4">
      <c r="A42" s="14" t="s">
        <v>161</v>
      </c>
      <c r="B42">
        <v>2</v>
      </c>
      <c r="C42">
        <v>4</v>
      </c>
      <c r="D42">
        <v>5</v>
      </c>
      <c r="E42">
        <v>6</v>
      </c>
      <c r="F42">
        <v>8</v>
      </c>
      <c r="G42">
        <v>9</v>
      </c>
      <c r="S42" s="18" t="str">
        <f>BH1</f>
        <v>2,4,5,6,8,9</v>
      </c>
      <c r="U42" t="s">
        <v>2279</v>
      </c>
    </row>
    <row r="43" spans="1:21" x14ac:dyDescent="0.4">
      <c r="A43" s="14" t="s">
        <v>162</v>
      </c>
      <c r="B43">
        <v>1</v>
      </c>
      <c r="C43">
        <v>15</v>
      </c>
      <c r="S43" s="18" t="str">
        <f>BI1</f>
        <v>1,15</v>
      </c>
      <c r="U43" t="s">
        <v>2315</v>
      </c>
    </row>
    <row r="44" spans="1:21" x14ac:dyDescent="0.4">
      <c r="A44" s="14" t="s">
        <v>163</v>
      </c>
      <c r="B44">
        <v>1</v>
      </c>
      <c r="S44" s="18">
        <f>BJ1</f>
        <v>1</v>
      </c>
      <c r="U44" t="s">
        <v>2144</v>
      </c>
    </row>
    <row r="45" spans="1:21" x14ac:dyDescent="0.4">
      <c r="A45" s="14" t="s">
        <v>164</v>
      </c>
      <c r="B45">
        <v>1</v>
      </c>
      <c r="C45">
        <v>3</v>
      </c>
      <c r="D45">
        <v>15</v>
      </c>
      <c r="S45" s="18" t="str">
        <f>BK1</f>
        <v>1,3,15</v>
      </c>
      <c r="U45" t="s">
        <v>2316</v>
      </c>
    </row>
    <row r="46" spans="1:21" x14ac:dyDescent="0.4">
      <c r="A46" s="14" t="s">
        <v>165</v>
      </c>
      <c r="B46">
        <v>1</v>
      </c>
      <c r="C46">
        <v>3</v>
      </c>
      <c r="D46">
        <v>15</v>
      </c>
      <c r="S46" s="18" t="str">
        <f>BL1</f>
        <v>1,3,15</v>
      </c>
      <c r="U46" t="s">
        <v>2218</v>
      </c>
    </row>
    <row r="47" spans="1:21" x14ac:dyDescent="0.4">
      <c r="A47" s="14" t="s">
        <v>166</v>
      </c>
      <c r="B47">
        <v>0</v>
      </c>
      <c r="S47" s="18">
        <f>BM1</f>
        <v>0</v>
      </c>
      <c r="U47">
        <v>1</v>
      </c>
    </row>
    <row r="48" spans="1:21" x14ac:dyDescent="0.4">
      <c r="A48" s="14" t="s">
        <v>167</v>
      </c>
      <c r="B48">
        <v>1</v>
      </c>
      <c r="S48" s="18">
        <f>BN1</f>
        <v>1</v>
      </c>
      <c r="U48" t="s">
        <v>2216</v>
      </c>
    </row>
    <row r="49" spans="1:21" x14ac:dyDescent="0.4">
      <c r="A49" s="14" t="s">
        <v>168</v>
      </c>
      <c r="B49">
        <v>0</v>
      </c>
      <c r="S49" s="18">
        <f>BO1</f>
        <v>0</v>
      </c>
      <c r="U49" t="s">
        <v>2216</v>
      </c>
    </row>
    <row r="50" spans="1:21" x14ac:dyDescent="0.4">
      <c r="A50" s="14" t="s">
        <v>169</v>
      </c>
      <c r="B50">
        <v>2</v>
      </c>
      <c r="C50">
        <v>9</v>
      </c>
      <c r="S50" s="18" t="str">
        <f>BP1</f>
        <v>2,9</v>
      </c>
      <c r="U50">
        <v>0</v>
      </c>
    </row>
    <row r="51" spans="1:21" x14ac:dyDescent="0.4">
      <c r="A51" s="14" t="s">
        <v>170</v>
      </c>
      <c r="B51">
        <v>1</v>
      </c>
      <c r="C51">
        <v>9</v>
      </c>
      <c r="S51" s="18" t="str">
        <f>BQ1</f>
        <v>1,9</v>
      </c>
      <c r="U51">
        <v>1</v>
      </c>
    </row>
    <row r="52" spans="1:21" x14ac:dyDescent="0.4">
      <c r="A52" s="14" t="s">
        <v>171</v>
      </c>
      <c r="B52">
        <v>1</v>
      </c>
      <c r="C52">
        <v>4</v>
      </c>
      <c r="D52">
        <v>15</v>
      </c>
      <c r="S52" s="18" t="str">
        <f>BR1</f>
        <v>1,4,15</v>
      </c>
      <c r="U52">
        <v>0</v>
      </c>
    </row>
    <row r="53" spans="1:21" x14ac:dyDescent="0.4">
      <c r="A53" s="14" t="s">
        <v>172</v>
      </c>
      <c r="B53">
        <v>3</v>
      </c>
      <c r="C53">
        <v>14</v>
      </c>
      <c r="S53" s="18" t="str">
        <f>BS1</f>
        <v>3,14</v>
      </c>
      <c r="U53" t="s">
        <v>2278</v>
      </c>
    </row>
    <row r="54" spans="1:21" x14ac:dyDescent="0.4">
      <c r="A54" s="14" t="s">
        <v>173</v>
      </c>
      <c r="B54">
        <v>1</v>
      </c>
      <c r="C54">
        <v>3</v>
      </c>
      <c r="D54">
        <v>15</v>
      </c>
      <c r="S54" s="18" t="str">
        <f>BT1</f>
        <v>1,3,15</v>
      </c>
      <c r="U54" t="s">
        <v>2114</v>
      </c>
    </row>
    <row r="55" spans="1:21" x14ac:dyDescent="0.4">
      <c r="A55" s="14" t="s">
        <v>174</v>
      </c>
      <c r="B55">
        <v>2</v>
      </c>
      <c r="C55">
        <v>9</v>
      </c>
      <c r="D55">
        <v>11</v>
      </c>
      <c r="S55" s="18" t="str">
        <f>BU1</f>
        <v>2,9,11</v>
      </c>
      <c r="U55" t="s">
        <v>2317</v>
      </c>
    </row>
    <row r="56" spans="1:21" x14ac:dyDescent="0.4">
      <c r="A56" s="14" t="s">
        <v>175</v>
      </c>
      <c r="B56">
        <v>1</v>
      </c>
      <c r="C56">
        <v>3</v>
      </c>
      <c r="D56">
        <v>4</v>
      </c>
      <c r="S56" s="18" t="str">
        <f>BV1</f>
        <v>1,3,4</v>
      </c>
      <c r="U56" t="s">
        <v>2318</v>
      </c>
    </row>
    <row r="57" spans="1:21" x14ac:dyDescent="0.4">
      <c r="A57" s="14" t="s">
        <v>176</v>
      </c>
      <c r="B57">
        <v>1</v>
      </c>
      <c r="C57">
        <v>2</v>
      </c>
      <c r="D57">
        <v>3</v>
      </c>
      <c r="E57">
        <v>4</v>
      </c>
      <c r="F57">
        <v>8</v>
      </c>
      <c r="S57" s="18" t="str">
        <f>BW1</f>
        <v>1,2,3,4,8</v>
      </c>
      <c r="U57" t="s">
        <v>2216</v>
      </c>
    </row>
    <row r="58" spans="1:21" x14ac:dyDescent="0.4">
      <c r="A58" s="14" t="s">
        <v>177</v>
      </c>
      <c r="B58">
        <v>1</v>
      </c>
      <c r="C58">
        <v>3</v>
      </c>
      <c r="D58">
        <v>9</v>
      </c>
      <c r="S58" s="18" t="str">
        <f>BX1</f>
        <v>1,3,9</v>
      </c>
      <c r="U58" t="s">
        <v>2319</v>
      </c>
    </row>
    <row r="59" spans="1:21" x14ac:dyDescent="0.4">
      <c r="A59" s="14" t="s">
        <v>178</v>
      </c>
      <c r="B59">
        <v>1</v>
      </c>
      <c r="S59" s="18">
        <f>BY1</f>
        <v>1</v>
      </c>
      <c r="U59" t="s">
        <v>2145</v>
      </c>
    </row>
    <row r="60" spans="1:21" x14ac:dyDescent="0.4">
      <c r="A60" s="14" t="s">
        <v>179</v>
      </c>
      <c r="B60">
        <v>1</v>
      </c>
      <c r="C60">
        <v>2</v>
      </c>
      <c r="D60">
        <v>3</v>
      </c>
      <c r="S60" s="18" t="str">
        <f>BZ1</f>
        <v>1,2,3</v>
      </c>
      <c r="U60" t="s">
        <v>2320</v>
      </c>
    </row>
    <row r="61" spans="1:21" x14ac:dyDescent="0.4">
      <c r="A61" s="14" t="s">
        <v>1700</v>
      </c>
      <c r="B61">
        <v>1</v>
      </c>
      <c r="C61">
        <v>3</v>
      </c>
      <c r="D61">
        <v>10</v>
      </c>
      <c r="S61" s="18" t="str">
        <f>CA1</f>
        <v>1,3,10</v>
      </c>
      <c r="U61" t="s">
        <v>2188</v>
      </c>
    </row>
    <row r="62" spans="1:21" x14ac:dyDescent="0.4">
      <c r="A62" s="14" t="s">
        <v>181</v>
      </c>
      <c r="B62">
        <v>1</v>
      </c>
      <c r="C62">
        <v>3</v>
      </c>
      <c r="S62" s="18" t="str">
        <f>CB1</f>
        <v>1,3</v>
      </c>
      <c r="U62">
        <v>1</v>
      </c>
    </row>
    <row r="63" spans="1:21" x14ac:dyDescent="0.4">
      <c r="A63" s="14" t="s">
        <v>182</v>
      </c>
      <c r="B63">
        <v>1</v>
      </c>
      <c r="C63">
        <v>2</v>
      </c>
      <c r="D63">
        <v>8</v>
      </c>
      <c r="S63" s="18" t="str">
        <f>CC1</f>
        <v>1,2,8</v>
      </c>
      <c r="U63" t="s">
        <v>2141</v>
      </c>
    </row>
    <row r="64" spans="1:21" x14ac:dyDescent="0.4">
      <c r="A64" s="14" t="s">
        <v>183</v>
      </c>
      <c r="B64">
        <v>2</v>
      </c>
      <c r="C64">
        <v>4</v>
      </c>
      <c r="D64">
        <v>5</v>
      </c>
      <c r="E64">
        <v>6</v>
      </c>
      <c r="S64" s="18" t="str">
        <f>CD1</f>
        <v>2,4,5,6</v>
      </c>
      <c r="U64" t="s">
        <v>2221</v>
      </c>
    </row>
    <row r="65" spans="1:21" x14ac:dyDescent="0.4">
      <c r="A65" s="14" t="s">
        <v>184</v>
      </c>
      <c r="B65">
        <v>1</v>
      </c>
      <c r="C65">
        <v>3</v>
      </c>
      <c r="D65">
        <v>10</v>
      </c>
      <c r="E65">
        <v>15</v>
      </c>
      <c r="S65" s="18" t="str">
        <f>CE1</f>
        <v>1,3,10,15</v>
      </c>
      <c r="U65" t="s">
        <v>2139</v>
      </c>
    </row>
    <row r="66" spans="1:21" x14ac:dyDescent="0.4">
      <c r="A66" s="14" t="s">
        <v>185</v>
      </c>
      <c r="B66">
        <v>0</v>
      </c>
      <c r="S66" s="18">
        <f>CF1</f>
        <v>0</v>
      </c>
      <c r="U66" t="s">
        <v>2321</v>
      </c>
    </row>
    <row r="67" spans="1:21" x14ac:dyDescent="0.4">
      <c r="A67" s="14" t="s">
        <v>186</v>
      </c>
      <c r="B67">
        <v>1</v>
      </c>
      <c r="C67">
        <v>2</v>
      </c>
      <c r="D67">
        <v>3</v>
      </c>
      <c r="E67">
        <v>4</v>
      </c>
      <c r="S67" s="18" t="str">
        <f>CG1</f>
        <v>1,2,3,4</v>
      </c>
      <c r="U67" t="s">
        <v>2322</v>
      </c>
    </row>
    <row r="68" spans="1:21" x14ac:dyDescent="0.4">
      <c r="A68" s="14" t="s">
        <v>187</v>
      </c>
      <c r="B68">
        <v>16</v>
      </c>
      <c r="S68" s="18">
        <f>CH1</f>
        <v>16</v>
      </c>
      <c r="U68" t="s">
        <v>2323</v>
      </c>
    </row>
    <row r="69" spans="1:21" x14ac:dyDescent="0.4">
      <c r="A69" s="14" t="s">
        <v>188</v>
      </c>
      <c r="B69">
        <v>2</v>
      </c>
      <c r="C69">
        <v>6</v>
      </c>
      <c r="S69" s="18" t="str">
        <f>CI1</f>
        <v>2,6</v>
      </c>
      <c r="U69">
        <v>0</v>
      </c>
    </row>
    <row r="70" spans="1:21" x14ac:dyDescent="0.4">
      <c r="A70" s="14" t="s">
        <v>189</v>
      </c>
      <c r="B70">
        <v>1</v>
      </c>
      <c r="C70">
        <v>4</v>
      </c>
      <c r="D70">
        <v>9</v>
      </c>
      <c r="S70" s="18" t="str">
        <f>CJ1</f>
        <v>1,4,9</v>
      </c>
      <c r="U70" t="s">
        <v>2143</v>
      </c>
    </row>
    <row r="71" spans="1:21" x14ac:dyDescent="0.4">
      <c r="A71" s="14" t="s">
        <v>190</v>
      </c>
      <c r="B71">
        <v>1</v>
      </c>
      <c r="C71">
        <v>3</v>
      </c>
      <c r="D71">
        <v>5</v>
      </c>
      <c r="E71">
        <v>9</v>
      </c>
      <c r="S71" s="18" t="str">
        <f>CK1</f>
        <v>1,3,5,9</v>
      </c>
      <c r="U71">
        <v>16</v>
      </c>
    </row>
    <row r="72" spans="1:21" x14ac:dyDescent="0.4">
      <c r="A72" s="14" t="s">
        <v>191</v>
      </c>
      <c r="B72">
        <v>3</v>
      </c>
      <c r="C72">
        <v>6</v>
      </c>
      <c r="D72">
        <v>10</v>
      </c>
      <c r="E72">
        <v>15</v>
      </c>
      <c r="S72" s="18" t="str">
        <f>CL1</f>
        <v>3,6,10,15</v>
      </c>
      <c r="U72" t="s">
        <v>2173</v>
      </c>
    </row>
    <row r="73" spans="1:21" x14ac:dyDescent="0.4">
      <c r="A73" s="14" t="s">
        <v>192</v>
      </c>
      <c r="B73">
        <v>1</v>
      </c>
      <c r="C73">
        <v>2</v>
      </c>
      <c r="D73">
        <v>3</v>
      </c>
      <c r="E73">
        <v>11</v>
      </c>
      <c r="S73" s="18" t="str">
        <f>CM1</f>
        <v>1,2,3,11</v>
      </c>
      <c r="U73" t="s">
        <v>2324</v>
      </c>
    </row>
    <row r="74" spans="1:21" x14ac:dyDescent="0.4">
      <c r="A74" s="14" t="s">
        <v>193</v>
      </c>
      <c r="B74">
        <v>0</v>
      </c>
      <c r="S74" s="18">
        <f>CN1</f>
        <v>0</v>
      </c>
      <c r="U74" t="s">
        <v>2222</v>
      </c>
    </row>
    <row r="75" spans="1:21" x14ac:dyDescent="0.4">
      <c r="A75" s="14" t="s">
        <v>194</v>
      </c>
      <c r="B75">
        <v>3</v>
      </c>
      <c r="C75">
        <v>6</v>
      </c>
      <c r="D75">
        <v>15</v>
      </c>
      <c r="S75" s="18" t="str">
        <f>CO1</f>
        <v>3,6,15</v>
      </c>
      <c r="U75" t="s">
        <v>2325</v>
      </c>
    </row>
    <row r="76" spans="1:21" x14ac:dyDescent="0.4">
      <c r="A76" s="14" t="s">
        <v>195</v>
      </c>
      <c r="B76">
        <v>1</v>
      </c>
      <c r="C76">
        <v>5</v>
      </c>
      <c r="S76" s="18" t="str">
        <f>CP1</f>
        <v>1,5</v>
      </c>
      <c r="U76" t="s">
        <v>2326</v>
      </c>
    </row>
    <row r="77" spans="1:21" x14ac:dyDescent="0.4">
      <c r="A77" s="14" t="s">
        <v>196</v>
      </c>
      <c r="B77">
        <v>2</v>
      </c>
      <c r="S77" s="18">
        <v>2</v>
      </c>
      <c r="U77">
        <v>0</v>
      </c>
    </row>
    <row r="78" spans="1:21" x14ac:dyDescent="0.4">
      <c r="A78" s="14" t="s">
        <v>197</v>
      </c>
      <c r="B78">
        <v>1</v>
      </c>
      <c r="C78">
        <v>9</v>
      </c>
      <c r="D78">
        <v>10</v>
      </c>
      <c r="S78" s="18" t="str">
        <f>CR1</f>
        <v>1,9,10</v>
      </c>
      <c r="U78" t="s">
        <v>2327</v>
      </c>
    </row>
    <row r="79" spans="1:21" x14ac:dyDescent="0.4">
      <c r="A79" s="14" t="s">
        <v>198</v>
      </c>
      <c r="B79">
        <v>6</v>
      </c>
      <c r="S79" s="18">
        <f>CS1</f>
        <v>6</v>
      </c>
      <c r="U79" t="s">
        <v>2157</v>
      </c>
    </row>
    <row r="80" spans="1:21" x14ac:dyDescent="0.4">
      <c r="A80" s="14" t="s">
        <v>199</v>
      </c>
      <c r="B80">
        <v>1</v>
      </c>
      <c r="C80">
        <v>2</v>
      </c>
      <c r="D80">
        <v>15</v>
      </c>
      <c r="S80" s="18" t="str">
        <f>CT1</f>
        <v>1,2,15</v>
      </c>
      <c r="U80">
        <v>2</v>
      </c>
    </row>
    <row r="81" spans="1:21" x14ac:dyDescent="0.4">
      <c r="A81" s="14" t="s">
        <v>2091</v>
      </c>
      <c r="B81">
        <v>1</v>
      </c>
      <c r="C81">
        <v>2</v>
      </c>
      <c r="D81">
        <v>7</v>
      </c>
      <c r="E81">
        <v>11</v>
      </c>
      <c r="S81" s="18" t="str">
        <f>CU1</f>
        <v>1,2,7,11</v>
      </c>
      <c r="U81" t="s">
        <v>2328</v>
      </c>
    </row>
    <row r="82" spans="1:21" x14ac:dyDescent="0.4">
      <c r="A82" s="14" t="s">
        <v>200</v>
      </c>
      <c r="B82">
        <v>1</v>
      </c>
      <c r="C82">
        <v>4</v>
      </c>
      <c r="D82">
        <v>6</v>
      </c>
      <c r="E82">
        <v>8</v>
      </c>
      <c r="S82" s="18" t="str">
        <f>CV1</f>
        <v>1,4,6,8</v>
      </c>
      <c r="U82">
        <v>6</v>
      </c>
    </row>
    <row r="83" spans="1:21" x14ac:dyDescent="0.4">
      <c r="A83" s="14" t="s">
        <v>201</v>
      </c>
      <c r="B83">
        <v>1</v>
      </c>
      <c r="S83" s="18">
        <f>CW1</f>
        <v>1</v>
      </c>
      <c r="U83" t="s">
        <v>2229</v>
      </c>
    </row>
    <row r="84" spans="1:21" x14ac:dyDescent="0.4">
      <c r="A84" s="14" t="s">
        <v>202</v>
      </c>
      <c r="B84">
        <v>9</v>
      </c>
      <c r="S84" s="18">
        <f>CX1</f>
        <v>9</v>
      </c>
      <c r="U84" t="s">
        <v>2329</v>
      </c>
    </row>
    <row r="85" spans="1:21" x14ac:dyDescent="0.4">
      <c r="A85" s="14" t="s">
        <v>203</v>
      </c>
      <c r="B85">
        <v>1</v>
      </c>
      <c r="S85" s="18">
        <f>CY1</f>
        <v>1</v>
      </c>
      <c r="U85" t="s">
        <v>2330</v>
      </c>
    </row>
    <row r="86" spans="1:21" x14ac:dyDescent="0.4">
      <c r="A86" s="14" t="s">
        <v>204</v>
      </c>
      <c r="B86">
        <v>14</v>
      </c>
      <c r="S86" s="18">
        <f>CZ1</f>
        <v>14</v>
      </c>
      <c r="U86">
        <v>1</v>
      </c>
    </row>
    <row r="87" spans="1:21" x14ac:dyDescent="0.4">
      <c r="A87" s="14" t="s">
        <v>205</v>
      </c>
      <c r="B87">
        <v>1</v>
      </c>
      <c r="C87">
        <v>2</v>
      </c>
      <c r="D87">
        <v>3</v>
      </c>
      <c r="E87">
        <v>4</v>
      </c>
      <c r="S87" s="18" t="str">
        <f>DA1</f>
        <v>1,2,3,4</v>
      </c>
      <c r="U87">
        <v>9</v>
      </c>
    </row>
    <row r="88" spans="1:21" x14ac:dyDescent="0.4">
      <c r="A88" s="14" t="s">
        <v>206</v>
      </c>
      <c r="B88">
        <v>1</v>
      </c>
      <c r="C88">
        <v>3</v>
      </c>
      <c r="D88">
        <v>6</v>
      </c>
      <c r="S88" s="18" t="str">
        <f>DB1</f>
        <v>1,3,6</v>
      </c>
      <c r="U88">
        <v>1</v>
      </c>
    </row>
    <row r="89" spans="1:21" x14ac:dyDescent="0.4">
      <c r="A89" s="14" t="s">
        <v>207</v>
      </c>
      <c r="B89">
        <v>1</v>
      </c>
      <c r="C89">
        <v>2</v>
      </c>
      <c r="D89">
        <v>3</v>
      </c>
      <c r="E89">
        <v>4</v>
      </c>
      <c r="F89">
        <v>5</v>
      </c>
      <c r="G89">
        <v>6</v>
      </c>
      <c r="H89">
        <v>7</v>
      </c>
      <c r="I89">
        <v>8</v>
      </c>
      <c r="J89">
        <v>10</v>
      </c>
      <c r="K89">
        <v>11</v>
      </c>
      <c r="L89">
        <v>13</v>
      </c>
      <c r="M89">
        <v>15</v>
      </c>
      <c r="S89" s="18" t="str">
        <f>DC1</f>
        <v>1,2,3,4,5,6,7,8,10,11,13,15</v>
      </c>
      <c r="U89">
        <v>14</v>
      </c>
    </row>
    <row r="90" spans="1:21" x14ac:dyDescent="0.4">
      <c r="A90" s="14" t="s">
        <v>208</v>
      </c>
      <c r="B90">
        <v>1</v>
      </c>
      <c r="C90">
        <v>2</v>
      </c>
      <c r="D90">
        <v>4</v>
      </c>
      <c r="E90">
        <v>6</v>
      </c>
      <c r="F90">
        <v>10</v>
      </c>
      <c r="G90">
        <v>11</v>
      </c>
      <c r="H90">
        <v>15</v>
      </c>
      <c r="S90" s="18" t="str">
        <f>DD1</f>
        <v>1,2,4,6,10,11,15</v>
      </c>
      <c r="U90" t="s">
        <v>2143</v>
      </c>
    </row>
    <row r="91" spans="1:21" x14ac:dyDescent="0.4">
      <c r="A91" s="14" t="s">
        <v>209</v>
      </c>
      <c r="B91">
        <v>1</v>
      </c>
      <c r="C91">
        <v>2</v>
      </c>
      <c r="D91">
        <v>11</v>
      </c>
      <c r="E91">
        <v>15</v>
      </c>
      <c r="S91" s="18" t="str">
        <f>DE1</f>
        <v>1,2,11,15</v>
      </c>
      <c r="U91" t="s">
        <v>2282</v>
      </c>
    </row>
    <row r="92" spans="1:21" x14ac:dyDescent="0.4">
      <c r="A92" s="14" t="s">
        <v>210</v>
      </c>
      <c r="B92">
        <v>1</v>
      </c>
      <c r="C92">
        <v>2</v>
      </c>
      <c r="D92">
        <v>3</v>
      </c>
      <c r="E92">
        <v>4</v>
      </c>
      <c r="F92">
        <v>6</v>
      </c>
      <c r="G92">
        <v>9</v>
      </c>
      <c r="H92">
        <v>10</v>
      </c>
      <c r="I92">
        <v>15</v>
      </c>
      <c r="S92" s="18" t="str">
        <f>DF1</f>
        <v>1,2,3,4,6,9,10,15</v>
      </c>
      <c r="U92" t="s">
        <v>2331</v>
      </c>
    </row>
    <row r="93" spans="1:21" x14ac:dyDescent="0.4">
      <c r="A93" s="14" t="s">
        <v>211</v>
      </c>
      <c r="B93">
        <v>1</v>
      </c>
      <c r="C93">
        <v>4</v>
      </c>
      <c r="D93">
        <v>5</v>
      </c>
      <c r="E93">
        <v>8</v>
      </c>
      <c r="S93" s="18" t="str">
        <f>DG1</f>
        <v>1,4,5,8</v>
      </c>
      <c r="U93" t="s">
        <v>2332</v>
      </c>
    </row>
    <row r="94" spans="1:21" x14ac:dyDescent="0.4">
      <c r="A94" s="14" t="s">
        <v>212</v>
      </c>
      <c r="B94">
        <v>1</v>
      </c>
      <c r="C94">
        <v>9</v>
      </c>
      <c r="D94">
        <v>15</v>
      </c>
      <c r="S94" s="18" t="str">
        <f>DH1</f>
        <v>1,9,15</v>
      </c>
      <c r="U94" t="s">
        <v>2301</v>
      </c>
    </row>
    <row r="95" spans="1:21" x14ac:dyDescent="0.4">
      <c r="A95" s="14" t="s">
        <v>213</v>
      </c>
      <c r="B95">
        <v>1</v>
      </c>
      <c r="C95">
        <v>15</v>
      </c>
      <c r="S95" s="18" t="str">
        <f>DI1</f>
        <v>1,15</v>
      </c>
      <c r="U95" t="s">
        <v>2333</v>
      </c>
    </row>
    <row r="96" spans="1:21" x14ac:dyDescent="0.4">
      <c r="A96" s="14" t="s">
        <v>214</v>
      </c>
      <c r="B96">
        <v>1</v>
      </c>
      <c r="C96">
        <v>2</v>
      </c>
      <c r="D96">
        <v>4</v>
      </c>
      <c r="S96" s="18" t="str">
        <f>DJ1</f>
        <v>1,2,4</v>
      </c>
      <c r="U96" t="s">
        <v>2334</v>
      </c>
    </row>
    <row r="97" spans="1:21" x14ac:dyDescent="0.4">
      <c r="A97" s="14" t="s">
        <v>215</v>
      </c>
      <c r="B97">
        <v>1</v>
      </c>
      <c r="S97" s="18">
        <f>DK1</f>
        <v>1</v>
      </c>
      <c r="U97" t="s">
        <v>2314</v>
      </c>
    </row>
    <row r="98" spans="1:21" x14ac:dyDescent="0.4">
      <c r="A98" s="14" t="s">
        <v>216</v>
      </c>
      <c r="B98">
        <v>1</v>
      </c>
      <c r="C98">
        <v>2</v>
      </c>
      <c r="D98">
        <v>5</v>
      </c>
      <c r="E98">
        <v>7</v>
      </c>
      <c r="S98" s="18" t="str">
        <f>DL1</f>
        <v>1,2,5,7</v>
      </c>
      <c r="U98" t="s">
        <v>2218</v>
      </c>
    </row>
    <row r="99" spans="1:21" x14ac:dyDescent="0.4">
      <c r="A99" s="14" t="s">
        <v>217</v>
      </c>
      <c r="B99">
        <v>1</v>
      </c>
      <c r="C99">
        <v>2</v>
      </c>
      <c r="S99" s="18" t="str">
        <f>DM1</f>
        <v>1,2</v>
      </c>
      <c r="U99" t="s">
        <v>2144</v>
      </c>
    </row>
    <row r="100" spans="1:21" x14ac:dyDescent="0.4">
      <c r="A100" s="14" t="s">
        <v>218</v>
      </c>
      <c r="B100">
        <v>1</v>
      </c>
      <c r="C100">
        <v>2</v>
      </c>
      <c r="D100">
        <v>3</v>
      </c>
      <c r="E100">
        <v>9</v>
      </c>
      <c r="F100">
        <v>15</v>
      </c>
      <c r="G100">
        <v>16</v>
      </c>
      <c r="S100" s="18" t="str">
        <f>DN1</f>
        <v>1,2,3,9,15,16</v>
      </c>
      <c r="U100">
        <v>1</v>
      </c>
    </row>
    <row r="101" spans="1:21" x14ac:dyDescent="0.4">
      <c r="U101" t="s">
        <v>2335</v>
      </c>
    </row>
    <row r="102" spans="1:21" x14ac:dyDescent="0.4">
      <c r="U102" t="s">
        <v>2147</v>
      </c>
    </row>
    <row r="103" spans="1:21" x14ac:dyDescent="0.4">
      <c r="U103" t="s">
        <v>2336</v>
      </c>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topLeftCell="A109" workbookViewId="0">
      <selection activeCell="B115" sqref="B115"/>
    </sheetView>
  </sheetViews>
  <sheetFormatPr defaultRowHeight="18.75" x14ac:dyDescent="0.4"/>
  <cols>
    <col min="1" max="1" width="7.375" style="2" customWidth="1"/>
    <col min="2" max="21" width="6.125" customWidth="1"/>
  </cols>
  <sheetData>
    <row r="1" spans="1:22" x14ac:dyDescent="0.4">
      <c r="A1" s="3"/>
      <c r="B1" s="3" t="s">
        <v>1261</v>
      </c>
      <c r="C1" s="3" t="s">
        <v>504</v>
      </c>
      <c r="D1" s="3" t="s">
        <v>505</v>
      </c>
      <c r="E1" s="3" t="s">
        <v>506</v>
      </c>
      <c r="F1" s="3" t="s">
        <v>507</v>
      </c>
      <c r="G1" s="3" t="s">
        <v>508</v>
      </c>
      <c r="H1" s="3" t="s">
        <v>509</v>
      </c>
      <c r="I1" s="3" t="s">
        <v>510</v>
      </c>
      <c r="J1" s="3" t="s">
        <v>511</v>
      </c>
      <c r="K1" s="3" t="s">
        <v>512</v>
      </c>
      <c r="L1" s="3" t="s">
        <v>513</v>
      </c>
      <c r="M1" s="3" t="s">
        <v>514</v>
      </c>
      <c r="N1" s="3" t="s">
        <v>515</v>
      </c>
      <c r="O1" s="3" t="s">
        <v>516</v>
      </c>
      <c r="P1" s="3" t="s">
        <v>517</v>
      </c>
      <c r="Q1" s="3" t="s">
        <v>518</v>
      </c>
      <c r="R1" s="3" t="s">
        <v>519</v>
      </c>
      <c r="S1" s="3" t="s">
        <v>520</v>
      </c>
      <c r="T1" s="3" t="s">
        <v>521</v>
      </c>
      <c r="U1" s="3" t="s">
        <v>522</v>
      </c>
      <c r="V1" s="2">
        <v>0</v>
      </c>
    </row>
    <row r="2" spans="1:22" x14ac:dyDescent="0.4">
      <c r="A2" s="3" t="s">
        <v>0</v>
      </c>
      <c r="B2" s="3">
        <v>2</v>
      </c>
      <c r="C2" s="3">
        <v>1</v>
      </c>
      <c r="D2" s="3">
        <v>2</v>
      </c>
      <c r="E2" s="3">
        <v>2</v>
      </c>
      <c r="F2" s="3">
        <v>1</v>
      </c>
      <c r="G2" s="3">
        <v>1</v>
      </c>
      <c r="H2" s="3">
        <v>1</v>
      </c>
      <c r="I2" s="3">
        <v>1</v>
      </c>
      <c r="J2" s="3">
        <v>1</v>
      </c>
      <c r="K2" s="3">
        <v>2</v>
      </c>
      <c r="L2" s="3">
        <v>2</v>
      </c>
      <c r="M2" s="3">
        <v>2</v>
      </c>
      <c r="N2" s="3">
        <v>2</v>
      </c>
      <c r="O2" s="3">
        <v>1</v>
      </c>
      <c r="P2" s="3">
        <v>2</v>
      </c>
      <c r="Q2" s="3">
        <v>2</v>
      </c>
      <c r="R2" s="3">
        <v>1</v>
      </c>
      <c r="S2" s="3">
        <v>1</v>
      </c>
      <c r="T2" s="3">
        <v>2</v>
      </c>
      <c r="U2" s="3">
        <v>1</v>
      </c>
      <c r="V2" s="2">
        <v>1</v>
      </c>
    </row>
    <row r="3" spans="1:22" x14ac:dyDescent="0.4">
      <c r="A3" s="3" t="s">
        <v>97</v>
      </c>
      <c r="B3" s="3">
        <v>5</v>
      </c>
      <c r="C3" s="3">
        <v>4</v>
      </c>
      <c r="D3" s="3">
        <v>7</v>
      </c>
      <c r="E3" s="3">
        <v>6</v>
      </c>
      <c r="F3" s="3">
        <v>4</v>
      </c>
      <c r="G3" s="3">
        <v>1</v>
      </c>
      <c r="H3" s="3">
        <v>5</v>
      </c>
      <c r="I3" s="3">
        <v>2</v>
      </c>
      <c r="J3" s="3">
        <v>6</v>
      </c>
      <c r="K3" s="3">
        <v>5</v>
      </c>
      <c r="L3" s="3">
        <v>2</v>
      </c>
      <c r="M3" s="3">
        <v>7</v>
      </c>
      <c r="N3" s="3">
        <v>4</v>
      </c>
      <c r="O3" s="3">
        <v>5</v>
      </c>
      <c r="P3" s="3">
        <v>2</v>
      </c>
      <c r="Q3" s="3">
        <v>7</v>
      </c>
      <c r="R3" s="3">
        <v>4</v>
      </c>
      <c r="S3" s="3">
        <v>6</v>
      </c>
      <c r="T3" s="3">
        <v>3</v>
      </c>
      <c r="U3" s="3">
        <v>5</v>
      </c>
      <c r="V3" s="2">
        <v>2</v>
      </c>
    </row>
    <row r="4" spans="1:22" x14ac:dyDescent="0.4">
      <c r="A4" s="3" t="s">
        <v>98</v>
      </c>
      <c r="B4" s="3">
        <v>9</v>
      </c>
      <c r="C4" s="3">
        <v>4</v>
      </c>
      <c r="D4" s="3">
        <v>2</v>
      </c>
      <c r="E4" s="3">
        <v>14</v>
      </c>
      <c r="F4" s="3">
        <v>10</v>
      </c>
      <c r="G4" s="3">
        <v>14</v>
      </c>
      <c r="H4" s="3">
        <v>1</v>
      </c>
      <c r="I4" s="3">
        <v>6</v>
      </c>
      <c r="J4" s="3">
        <v>11</v>
      </c>
      <c r="K4" s="3">
        <v>11</v>
      </c>
      <c r="L4" s="3">
        <v>7</v>
      </c>
      <c r="M4" s="3">
        <v>10</v>
      </c>
      <c r="N4" s="3">
        <v>15</v>
      </c>
      <c r="O4" s="3">
        <v>10</v>
      </c>
      <c r="P4" s="3">
        <v>16</v>
      </c>
      <c r="Q4" s="3">
        <v>11</v>
      </c>
      <c r="R4" s="3">
        <v>14</v>
      </c>
      <c r="S4" s="3">
        <v>16</v>
      </c>
      <c r="T4" s="3">
        <v>10</v>
      </c>
      <c r="U4" s="3">
        <v>14</v>
      </c>
      <c r="V4" s="2">
        <v>3</v>
      </c>
    </row>
    <row r="5" spans="1:22" x14ac:dyDescent="0.4">
      <c r="A5" s="3" t="s">
        <v>99</v>
      </c>
      <c r="B5" s="3">
        <v>5</v>
      </c>
      <c r="C5" s="3">
        <v>0</v>
      </c>
      <c r="D5" s="3">
        <v>1</v>
      </c>
      <c r="E5" s="3">
        <v>2</v>
      </c>
      <c r="F5" s="3">
        <v>1</v>
      </c>
      <c r="G5" s="3">
        <v>3</v>
      </c>
      <c r="H5" s="3">
        <v>3</v>
      </c>
      <c r="I5" s="3">
        <v>3</v>
      </c>
      <c r="J5" s="3">
        <v>1</v>
      </c>
      <c r="K5" s="3">
        <v>3</v>
      </c>
      <c r="L5" s="3">
        <v>4</v>
      </c>
      <c r="M5" s="3">
        <v>2</v>
      </c>
      <c r="N5" s="3">
        <v>3</v>
      </c>
      <c r="O5" s="3">
        <v>3</v>
      </c>
      <c r="P5" s="3">
        <v>3</v>
      </c>
      <c r="Q5" s="3">
        <v>2</v>
      </c>
      <c r="R5" s="3">
        <v>3</v>
      </c>
      <c r="S5" s="3">
        <v>2</v>
      </c>
      <c r="T5" s="3">
        <v>4</v>
      </c>
      <c r="U5" s="3">
        <v>3</v>
      </c>
      <c r="V5" s="2">
        <v>4</v>
      </c>
    </row>
    <row r="6" spans="1:22" x14ac:dyDescent="0.4">
      <c r="A6" s="3" t="s">
        <v>100</v>
      </c>
      <c r="B6" s="3">
        <v>1</v>
      </c>
      <c r="C6" s="3">
        <v>4</v>
      </c>
      <c r="D6" s="3">
        <v>6</v>
      </c>
      <c r="E6" s="3">
        <v>6</v>
      </c>
      <c r="F6" s="3">
        <v>1</v>
      </c>
      <c r="G6" s="3">
        <v>5</v>
      </c>
      <c r="H6" s="3">
        <v>1</v>
      </c>
      <c r="I6" s="3">
        <v>4</v>
      </c>
      <c r="J6" s="3">
        <v>6</v>
      </c>
      <c r="K6" s="3">
        <v>1</v>
      </c>
      <c r="L6" s="3">
        <v>1</v>
      </c>
      <c r="M6" s="3">
        <v>6</v>
      </c>
      <c r="N6" s="3">
        <v>1</v>
      </c>
      <c r="O6" s="3">
        <v>2</v>
      </c>
      <c r="P6" s="3">
        <v>5</v>
      </c>
      <c r="Q6" s="3">
        <v>6</v>
      </c>
      <c r="R6" s="3">
        <v>3</v>
      </c>
      <c r="S6" s="3">
        <v>3</v>
      </c>
      <c r="T6" s="3">
        <v>1</v>
      </c>
      <c r="U6" s="3">
        <v>4</v>
      </c>
      <c r="V6" s="2">
        <v>5</v>
      </c>
    </row>
    <row r="7" spans="1:22" x14ac:dyDescent="0.4">
      <c r="A7" s="3" t="s">
        <v>101</v>
      </c>
      <c r="B7" s="3">
        <v>4</v>
      </c>
      <c r="C7" s="3">
        <v>4</v>
      </c>
      <c r="D7" s="3">
        <v>6</v>
      </c>
      <c r="E7" s="3">
        <v>4</v>
      </c>
      <c r="F7" s="3">
        <v>2</v>
      </c>
      <c r="G7" s="3">
        <v>4</v>
      </c>
      <c r="H7" s="3">
        <v>5</v>
      </c>
      <c r="I7" s="3">
        <v>5</v>
      </c>
      <c r="J7" s="3">
        <v>4</v>
      </c>
      <c r="K7" s="3">
        <v>4</v>
      </c>
      <c r="L7" s="3">
        <v>2</v>
      </c>
      <c r="M7" s="3">
        <v>1</v>
      </c>
      <c r="N7" s="3">
        <v>4</v>
      </c>
      <c r="O7" s="3">
        <v>4</v>
      </c>
      <c r="P7" s="3">
        <v>4</v>
      </c>
      <c r="Q7" s="3">
        <v>4</v>
      </c>
      <c r="R7" s="3">
        <v>1</v>
      </c>
      <c r="S7" s="3">
        <v>1</v>
      </c>
      <c r="T7" s="3">
        <v>4</v>
      </c>
      <c r="U7" s="3">
        <v>3</v>
      </c>
      <c r="V7" s="2">
        <v>6</v>
      </c>
    </row>
    <row r="8" spans="1:22" x14ac:dyDescent="0.4">
      <c r="A8" s="3" t="s">
        <v>1171</v>
      </c>
      <c r="B8" s="3">
        <v>4</v>
      </c>
      <c r="C8" s="3">
        <v>0</v>
      </c>
      <c r="D8" s="3">
        <v>4</v>
      </c>
      <c r="E8" s="3">
        <v>4</v>
      </c>
      <c r="F8" s="3">
        <v>4</v>
      </c>
      <c r="G8" s="3">
        <v>4</v>
      </c>
      <c r="H8" s="3">
        <v>4</v>
      </c>
      <c r="I8" s="3">
        <v>4</v>
      </c>
      <c r="J8" s="3">
        <v>3</v>
      </c>
      <c r="K8" s="3">
        <v>4</v>
      </c>
      <c r="L8" s="3">
        <v>3</v>
      </c>
      <c r="M8" s="3">
        <v>4</v>
      </c>
      <c r="N8" s="3">
        <v>4</v>
      </c>
      <c r="O8" s="3">
        <v>3</v>
      </c>
      <c r="P8" s="3">
        <v>4</v>
      </c>
      <c r="Q8" s="3">
        <v>4</v>
      </c>
      <c r="R8" s="3">
        <v>3</v>
      </c>
      <c r="S8" s="3">
        <v>4</v>
      </c>
      <c r="T8" s="3">
        <v>4</v>
      </c>
      <c r="U8" s="3">
        <v>4</v>
      </c>
      <c r="V8" s="2">
        <v>7</v>
      </c>
    </row>
    <row r="9" spans="1:22" x14ac:dyDescent="0.4">
      <c r="A9" s="3" t="s">
        <v>1172</v>
      </c>
      <c r="B9" s="3">
        <v>3</v>
      </c>
      <c r="C9" s="3">
        <v>0</v>
      </c>
      <c r="D9" s="3">
        <v>3</v>
      </c>
      <c r="E9" s="3">
        <v>2</v>
      </c>
      <c r="F9" s="3">
        <v>3</v>
      </c>
      <c r="G9" s="3">
        <v>1</v>
      </c>
      <c r="H9" s="3">
        <v>3</v>
      </c>
      <c r="I9" s="3">
        <v>3</v>
      </c>
      <c r="J9" s="3">
        <v>3</v>
      </c>
      <c r="K9" s="3">
        <v>3</v>
      </c>
      <c r="L9" s="3">
        <v>3</v>
      </c>
      <c r="M9" s="3">
        <v>2</v>
      </c>
      <c r="N9" s="3">
        <v>2</v>
      </c>
      <c r="O9" s="3">
        <v>2</v>
      </c>
      <c r="P9" s="3">
        <v>3</v>
      </c>
      <c r="Q9" s="3">
        <v>3</v>
      </c>
      <c r="R9" s="3">
        <v>3</v>
      </c>
      <c r="S9" s="3">
        <v>2</v>
      </c>
      <c r="T9" s="3">
        <v>3</v>
      </c>
      <c r="U9" s="3">
        <v>3</v>
      </c>
      <c r="V9" s="2">
        <v>8</v>
      </c>
    </row>
    <row r="10" spans="1:22" x14ac:dyDescent="0.4">
      <c r="A10" s="4" t="s">
        <v>109</v>
      </c>
      <c r="B10" s="3">
        <v>3</v>
      </c>
      <c r="C10" s="3">
        <v>0</v>
      </c>
      <c r="D10" s="3">
        <v>2</v>
      </c>
      <c r="E10" s="3">
        <v>4</v>
      </c>
      <c r="F10" s="3">
        <v>2</v>
      </c>
      <c r="G10" s="3">
        <v>2</v>
      </c>
      <c r="H10" s="3">
        <v>3</v>
      </c>
      <c r="I10" s="3">
        <v>3</v>
      </c>
      <c r="J10" s="3">
        <v>3</v>
      </c>
      <c r="K10" s="3">
        <v>4</v>
      </c>
      <c r="L10" s="3">
        <v>3</v>
      </c>
      <c r="M10" s="3">
        <v>3</v>
      </c>
      <c r="N10" s="3">
        <v>2</v>
      </c>
      <c r="O10" s="3">
        <v>2</v>
      </c>
      <c r="P10" s="3">
        <v>3</v>
      </c>
      <c r="Q10" s="3">
        <v>3</v>
      </c>
      <c r="R10" s="3">
        <v>4</v>
      </c>
      <c r="S10" s="3">
        <v>3</v>
      </c>
      <c r="T10" s="3">
        <v>3</v>
      </c>
      <c r="U10" s="3">
        <v>3</v>
      </c>
      <c r="V10" s="2">
        <v>9</v>
      </c>
    </row>
    <row r="11" spans="1:22" x14ac:dyDescent="0.4">
      <c r="A11" s="4" t="s">
        <v>110</v>
      </c>
      <c r="B11" s="3">
        <v>3</v>
      </c>
      <c r="C11" s="3">
        <v>0</v>
      </c>
      <c r="D11" s="3">
        <v>2</v>
      </c>
      <c r="E11" s="3">
        <v>2</v>
      </c>
      <c r="F11" s="3">
        <v>2</v>
      </c>
      <c r="G11" s="3">
        <v>1</v>
      </c>
      <c r="H11" s="3">
        <v>3</v>
      </c>
      <c r="I11" s="3">
        <v>3</v>
      </c>
      <c r="J11" s="3">
        <v>3</v>
      </c>
      <c r="K11" s="3">
        <v>3</v>
      </c>
      <c r="L11" s="3">
        <v>3</v>
      </c>
      <c r="M11" s="3">
        <v>2</v>
      </c>
      <c r="N11" s="3">
        <v>2</v>
      </c>
      <c r="O11" s="3">
        <v>2</v>
      </c>
      <c r="P11" s="3">
        <v>3</v>
      </c>
      <c r="Q11" s="3">
        <v>3</v>
      </c>
      <c r="R11" s="3">
        <v>3</v>
      </c>
      <c r="S11" s="3">
        <v>3</v>
      </c>
      <c r="T11" s="3">
        <v>3</v>
      </c>
      <c r="U11" s="3">
        <v>3</v>
      </c>
      <c r="V11" s="2">
        <v>10</v>
      </c>
    </row>
    <row r="12" spans="1:22" x14ac:dyDescent="0.4">
      <c r="A12" s="4" t="s">
        <v>111</v>
      </c>
      <c r="B12" s="3">
        <v>3</v>
      </c>
      <c r="C12" s="3">
        <v>0</v>
      </c>
      <c r="D12" s="3">
        <v>3</v>
      </c>
      <c r="E12" s="3">
        <v>4</v>
      </c>
      <c r="F12" s="3">
        <v>3</v>
      </c>
      <c r="G12" s="3">
        <v>2</v>
      </c>
      <c r="H12" s="3">
        <v>3</v>
      </c>
      <c r="I12" s="3">
        <v>3</v>
      </c>
      <c r="J12" s="3">
        <v>3</v>
      </c>
      <c r="K12" s="3">
        <v>4</v>
      </c>
      <c r="L12" s="3">
        <v>3</v>
      </c>
      <c r="M12" s="3">
        <v>3</v>
      </c>
      <c r="N12" s="3">
        <v>3</v>
      </c>
      <c r="O12" s="3">
        <v>2</v>
      </c>
      <c r="P12" s="3">
        <v>3</v>
      </c>
      <c r="Q12" s="3">
        <v>4</v>
      </c>
      <c r="R12" s="3">
        <v>4</v>
      </c>
      <c r="S12" s="3">
        <v>4</v>
      </c>
      <c r="T12" s="3">
        <v>3</v>
      </c>
      <c r="U12" s="3">
        <v>4</v>
      </c>
      <c r="V12" s="2">
        <v>11</v>
      </c>
    </row>
    <row r="13" spans="1:22" x14ac:dyDescent="0.4">
      <c r="A13" s="4" t="s">
        <v>112</v>
      </c>
      <c r="B13" s="3">
        <v>4</v>
      </c>
      <c r="C13" s="3">
        <v>0</v>
      </c>
      <c r="D13" s="3">
        <v>3</v>
      </c>
      <c r="E13" s="3">
        <v>4</v>
      </c>
      <c r="F13" s="3">
        <v>3</v>
      </c>
      <c r="G13" s="3">
        <v>4</v>
      </c>
      <c r="H13" s="3">
        <v>3</v>
      </c>
      <c r="I13" s="3">
        <v>4</v>
      </c>
      <c r="J13" s="3">
        <v>3</v>
      </c>
      <c r="K13" s="3">
        <v>4</v>
      </c>
      <c r="L13" s="3">
        <v>3</v>
      </c>
      <c r="M13" s="3">
        <v>4</v>
      </c>
      <c r="N13" s="3">
        <v>3</v>
      </c>
      <c r="O13" s="3">
        <v>2</v>
      </c>
      <c r="P13" s="3">
        <v>3</v>
      </c>
      <c r="Q13" s="3">
        <v>4</v>
      </c>
      <c r="R13" s="3">
        <v>4</v>
      </c>
      <c r="S13" s="3">
        <v>4</v>
      </c>
      <c r="T13" s="3">
        <v>4</v>
      </c>
      <c r="U13" s="3">
        <v>4</v>
      </c>
      <c r="V13" s="2">
        <v>12</v>
      </c>
    </row>
    <row r="14" spans="1:22" x14ac:dyDescent="0.4">
      <c r="A14" s="4" t="s">
        <v>113</v>
      </c>
      <c r="B14" s="3">
        <v>3</v>
      </c>
      <c r="C14" s="3">
        <v>0</v>
      </c>
      <c r="D14" s="3">
        <v>3</v>
      </c>
      <c r="E14" s="3">
        <v>2</v>
      </c>
      <c r="F14" s="3">
        <v>3</v>
      </c>
      <c r="G14" s="3">
        <v>2</v>
      </c>
      <c r="H14" s="3">
        <v>3</v>
      </c>
      <c r="I14" s="3">
        <v>4</v>
      </c>
      <c r="J14" s="3">
        <v>3</v>
      </c>
      <c r="K14" s="3">
        <v>3</v>
      </c>
      <c r="L14" s="3">
        <v>3</v>
      </c>
      <c r="M14" s="3">
        <v>3</v>
      </c>
      <c r="N14" s="3">
        <v>3</v>
      </c>
      <c r="O14" s="3">
        <v>2</v>
      </c>
      <c r="P14" s="3">
        <v>3</v>
      </c>
      <c r="Q14" s="3">
        <v>3</v>
      </c>
      <c r="R14" s="3">
        <v>4</v>
      </c>
      <c r="S14" s="3">
        <v>4</v>
      </c>
      <c r="T14" s="3">
        <v>3</v>
      </c>
      <c r="U14" s="3">
        <v>3</v>
      </c>
      <c r="V14" s="2">
        <v>13</v>
      </c>
    </row>
    <row r="15" spans="1:22" x14ac:dyDescent="0.4">
      <c r="A15" s="4" t="s">
        <v>114</v>
      </c>
      <c r="B15" s="3">
        <v>3</v>
      </c>
      <c r="C15" s="3">
        <v>0</v>
      </c>
      <c r="D15" s="3">
        <v>3</v>
      </c>
      <c r="E15" s="3">
        <v>4</v>
      </c>
      <c r="F15" s="3">
        <v>3</v>
      </c>
      <c r="G15" s="3">
        <v>3</v>
      </c>
      <c r="H15" s="3">
        <v>3</v>
      </c>
      <c r="I15" s="3">
        <v>3</v>
      </c>
      <c r="J15" s="3">
        <v>3</v>
      </c>
      <c r="K15" s="3">
        <v>3</v>
      </c>
      <c r="L15" s="3">
        <v>3</v>
      </c>
      <c r="M15" s="3">
        <v>2</v>
      </c>
      <c r="N15" s="3">
        <v>3</v>
      </c>
      <c r="O15" s="3">
        <v>2</v>
      </c>
      <c r="P15" s="3">
        <v>3</v>
      </c>
      <c r="Q15" s="3">
        <v>4</v>
      </c>
      <c r="R15" s="3">
        <v>4</v>
      </c>
      <c r="S15" s="3">
        <v>3</v>
      </c>
      <c r="T15" s="3">
        <v>4</v>
      </c>
      <c r="U15" s="3">
        <v>3</v>
      </c>
      <c r="V15" s="2">
        <v>14</v>
      </c>
    </row>
    <row r="16" spans="1:22" x14ac:dyDescent="0.4">
      <c r="A16" s="4" t="s">
        <v>115</v>
      </c>
      <c r="B16" s="3">
        <v>3</v>
      </c>
      <c r="C16" s="3">
        <v>0</v>
      </c>
      <c r="D16" s="3">
        <v>3</v>
      </c>
      <c r="E16" s="3">
        <v>2</v>
      </c>
      <c r="F16" s="3">
        <v>3</v>
      </c>
      <c r="G16" s="3">
        <v>2</v>
      </c>
      <c r="H16" s="3">
        <v>3</v>
      </c>
      <c r="I16" s="3">
        <v>3</v>
      </c>
      <c r="J16" s="3">
        <v>3</v>
      </c>
      <c r="K16" s="3">
        <v>3</v>
      </c>
      <c r="L16" s="3">
        <v>3</v>
      </c>
      <c r="M16" s="3">
        <v>3</v>
      </c>
      <c r="N16" s="3">
        <v>2</v>
      </c>
      <c r="O16" s="3">
        <v>2</v>
      </c>
      <c r="P16" s="3">
        <v>2</v>
      </c>
      <c r="Q16" s="3">
        <v>2</v>
      </c>
      <c r="R16" s="3">
        <v>3</v>
      </c>
      <c r="S16" s="3">
        <v>3</v>
      </c>
      <c r="T16" s="3">
        <v>3</v>
      </c>
      <c r="U16" s="3">
        <v>3</v>
      </c>
      <c r="V16" s="2">
        <v>15</v>
      </c>
    </row>
    <row r="17" spans="1:22" x14ac:dyDescent="0.4">
      <c r="A17" s="4" t="s">
        <v>116</v>
      </c>
      <c r="B17" s="3">
        <v>3</v>
      </c>
      <c r="C17" s="3">
        <v>0</v>
      </c>
      <c r="D17" s="3">
        <v>3</v>
      </c>
      <c r="E17" s="3">
        <v>3</v>
      </c>
      <c r="F17" s="3">
        <v>3</v>
      </c>
      <c r="G17" s="3">
        <v>4</v>
      </c>
      <c r="H17" s="3">
        <v>3</v>
      </c>
      <c r="I17" s="3">
        <v>4</v>
      </c>
      <c r="J17" s="3">
        <v>3</v>
      </c>
      <c r="K17" s="3">
        <v>4</v>
      </c>
      <c r="L17" s="3">
        <v>3</v>
      </c>
      <c r="M17" s="3">
        <v>2</v>
      </c>
      <c r="N17" s="3">
        <v>4</v>
      </c>
      <c r="O17" s="3">
        <v>2</v>
      </c>
      <c r="P17" s="3">
        <v>2</v>
      </c>
      <c r="Q17" s="3">
        <v>4</v>
      </c>
      <c r="R17" s="3">
        <v>4</v>
      </c>
      <c r="S17" s="3">
        <v>3</v>
      </c>
      <c r="T17" s="3">
        <v>4</v>
      </c>
      <c r="U17" s="3">
        <v>3</v>
      </c>
      <c r="V17" s="2">
        <v>16</v>
      </c>
    </row>
    <row r="18" spans="1:22" x14ac:dyDescent="0.4">
      <c r="A18" s="4" t="s">
        <v>1173</v>
      </c>
      <c r="B18" s="3">
        <v>3</v>
      </c>
      <c r="C18" s="3">
        <v>0</v>
      </c>
      <c r="D18" s="3">
        <v>4</v>
      </c>
      <c r="E18" s="3">
        <v>4</v>
      </c>
      <c r="F18" s="3">
        <v>3</v>
      </c>
      <c r="G18" s="3">
        <v>3</v>
      </c>
      <c r="H18" s="3">
        <v>3</v>
      </c>
      <c r="I18" s="3">
        <v>4</v>
      </c>
      <c r="J18" s="3">
        <v>3</v>
      </c>
      <c r="K18" s="3">
        <v>4</v>
      </c>
      <c r="L18" s="3">
        <v>3</v>
      </c>
      <c r="M18" s="3">
        <v>3</v>
      </c>
      <c r="N18" s="3">
        <v>4</v>
      </c>
      <c r="O18" s="3">
        <v>2</v>
      </c>
      <c r="P18" s="3">
        <v>3</v>
      </c>
      <c r="Q18" s="3">
        <v>4</v>
      </c>
      <c r="R18" s="3">
        <v>4</v>
      </c>
      <c r="S18" s="3">
        <v>3</v>
      </c>
      <c r="T18" s="3">
        <v>4</v>
      </c>
      <c r="U18" s="3">
        <v>3</v>
      </c>
      <c r="V18" s="2">
        <v>17</v>
      </c>
    </row>
    <row r="19" spans="1:22" x14ac:dyDescent="0.4">
      <c r="A19" s="4" t="s">
        <v>118</v>
      </c>
      <c r="B19" s="3">
        <v>4</v>
      </c>
      <c r="C19" s="3">
        <v>0</v>
      </c>
      <c r="D19" s="3">
        <v>4</v>
      </c>
      <c r="E19" s="3">
        <v>3</v>
      </c>
      <c r="F19" s="3">
        <v>3</v>
      </c>
      <c r="G19" s="3">
        <v>4</v>
      </c>
      <c r="H19" s="3">
        <v>4</v>
      </c>
      <c r="I19" s="3">
        <v>4</v>
      </c>
      <c r="J19" s="3">
        <v>3</v>
      </c>
      <c r="K19" s="3">
        <v>4</v>
      </c>
      <c r="L19" s="3">
        <v>3</v>
      </c>
      <c r="M19" s="3">
        <v>4</v>
      </c>
      <c r="N19" s="3">
        <v>4</v>
      </c>
      <c r="O19" s="3">
        <v>2</v>
      </c>
      <c r="P19" s="3">
        <v>4</v>
      </c>
      <c r="Q19" s="3">
        <v>4</v>
      </c>
      <c r="R19" s="3">
        <v>4</v>
      </c>
      <c r="S19" s="3">
        <v>3</v>
      </c>
      <c r="T19" s="3">
        <v>4</v>
      </c>
      <c r="U19" s="3">
        <v>4</v>
      </c>
      <c r="V19" s="2">
        <v>18</v>
      </c>
    </row>
    <row r="20" spans="1:22" x14ac:dyDescent="0.4">
      <c r="A20" s="8" t="s">
        <v>102</v>
      </c>
      <c r="B20" s="3">
        <v>15</v>
      </c>
      <c r="C20" s="3">
        <v>6</v>
      </c>
      <c r="D20" s="3" t="s">
        <v>1914</v>
      </c>
      <c r="E20" s="3">
        <v>13</v>
      </c>
      <c r="F20" s="3" t="s">
        <v>1916</v>
      </c>
      <c r="G20" s="3" t="s">
        <v>1917</v>
      </c>
      <c r="H20" s="3">
        <v>1</v>
      </c>
      <c r="I20" s="3">
        <v>20</v>
      </c>
      <c r="J20" s="3" t="s">
        <v>1923</v>
      </c>
      <c r="K20" s="3" t="s">
        <v>1748</v>
      </c>
      <c r="L20" s="3">
        <v>20</v>
      </c>
      <c r="M20" s="3" t="s">
        <v>1927</v>
      </c>
      <c r="N20" s="3" t="s">
        <v>1933</v>
      </c>
      <c r="O20" s="3" t="s">
        <v>1935</v>
      </c>
      <c r="P20" s="3">
        <v>20</v>
      </c>
      <c r="Q20" s="3">
        <v>0</v>
      </c>
      <c r="R20" s="3">
        <v>13</v>
      </c>
      <c r="S20" s="3">
        <v>9</v>
      </c>
      <c r="T20" s="3">
        <v>20</v>
      </c>
      <c r="U20" s="3" t="s">
        <v>2404</v>
      </c>
      <c r="V20" s="2">
        <v>19</v>
      </c>
    </row>
    <row r="21" spans="1:22" x14ac:dyDescent="0.4">
      <c r="A21" s="8" t="s">
        <v>103</v>
      </c>
      <c r="B21" s="9">
        <v>0</v>
      </c>
      <c r="C21" s="3">
        <v>5</v>
      </c>
      <c r="D21" s="3">
        <v>5</v>
      </c>
      <c r="E21" s="3">
        <v>5</v>
      </c>
      <c r="F21" s="3">
        <v>2</v>
      </c>
      <c r="G21" s="3" t="s">
        <v>1725</v>
      </c>
      <c r="H21" s="3" t="s">
        <v>1920</v>
      </c>
      <c r="I21" s="3">
        <v>4</v>
      </c>
      <c r="J21" s="3" t="s">
        <v>1924</v>
      </c>
      <c r="K21" s="3">
        <v>2</v>
      </c>
      <c r="L21" s="3">
        <v>1</v>
      </c>
      <c r="M21" s="3" t="s">
        <v>1928</v>
      </c>
      <c r="N21" s="3" t="s">
        <v>1771</v>
      </c>
      <c r="O21" s="3" t="s">
        <v>1725</v>
      </c>
      <c r="P21" s="3" t="s">
        <v>1742</v>
      </c>
      <c r="Q21" s="3">
        <v>3</v>
      </c>
      <c r="R21" s="3">
        <v>2</v>
      </c>
      <c r="S21" s="3">
        <v>1</v>
      </c>
      <c r="T21" s="3">
        <v>0</v>
      </c>
      <c r="U21" s="3">
        <v>4</v>
      </c>
      <c r="V21" s="2">
        <v>20</v>
      </c>
    </row>
    <row r="22" spans="1:22" x14ac:dyDescent="0.4">
      <c r="A22" s="8" t="s">
        <v>104</v>
      </c>
      <c r="B22" s="9" t="s">
        <v>1866</v>
      </c>
      <c r="C22" s="3">
        <v>4</v>
      </c>
      <c r="D22" s="3">
        <v>7</v>
      </c>
      <c r="E22" s="3">
        <v>4</v>
      </c>
      <c r="F22" s="3">
        <v>2</v>
      </c>
      <c r="G22" s="3" t="s">
        <v>1725</v>
      </c>
      <c r="H22" s="3">
        <v>1</v>
      </c>
      <c r="I22" s="3">
        <v>0</v>
      </c>
      <c r="J22" s="3">
        <v>4</v>
      </c>
      <c r="K22" s="3">
        <v>1</v>
      </c>
      <c r="L22" s="3">
        <v>0</v>
      </c>
      <c r="M22" s="3" t="s">
        <v>1929</v>
      </c>
      <c r="N22" s="3" t="s">
        <v>1736</v>
      </c>
      <c r="O22" s="3" t="s">
        <v>1795</v>
      </c>
      <c r="P22" s="3">
        <v>0</v>
      </c>
      <c r="Q22" s="3">
        <v>7</v>
      </c>
      <c r="R22" s="3">
        <v>4</v>
      </c>
      <c r="S22" s="3">
        <v>1</v>
      </c>
      <c r="T22" s="3">
        <v>0</v>
      </c>
      <c r="U22" s="3">
        <v>1</v>
      </c>
      <c r="V22" s="2"/>
    </row>
    <row r="23" spans="1:22" x14ac:dyDescent="0.4">
      <c r="A23" s="8" t="s">
        <v>105</v>
      </c>
      <c r="B23" s="9">
        <v>2</v>
      </c>
      <c r="C23" s="3">
        <v>2</v>
      </c>
      <c r="D23" s="3">
        <v>3</v>
      </c>
      <c r="E23" s="3">
        <v>3</v>
      </c>
      <c r="F23" s="3">
        <v>2</v>
      </c>
      <c r="G23" s="3">
        <v>1</v>
      </c>
      <c r="H23" s="3">
        <v>1</v>
      </c>
      <c r="I23" s="3">
        <v>4</v>
      </c>
      <c r="J23" s="3">
        <v>4</v>
      </c>
      <c r="K23" s="3">
        <v>4</v>
      </c>
      <c r="L23" s="3">
        <v>3</v>
      </c>
      <c r="M23" s="3">
        <v>1</v>
      </c>
      <c r="N23" s="3">
        <v>1</v>
      </c>
      <c r="O23" s="3">
        <v>1</v>
      </c>
      <c r="P23" s="3">
        <v>4</v>
      </c>
      <c r="Q23" s="3">
        <v>0</v>
      </c>
      <c r="R23" s="3">
        <v>2</v>
      </c>
      <c r="S23" s="3">
        <v>2</v>
      </c>
      <c r="T23" s="3">
        <v>2</v>
      </c>
      <c r="U23" s="3">
        <v>2</v>
      </c>
      <c r="V23" s="2"/>
    </row>
    <row r="24" spans="1:22" x14ac:dyDescent="0.4">
      <c r="A24" s="8" t="s">
        <v>106</v>
      </c>
      <c r="B24" s="10">
        <v>4</v>
      </c>
      <c r="C24" s="3">
        <v>1</v>
      </c>
      <c r="D24" s="3">
        <v>5</v>
      </c>
      <c r="E24" s="3">
        <v>3</v>
      </c>
      <c r="F24" s="3">
        <v>1</v>
      </c>
      <c r="G24" s="3" t="s">
        <v>1918</v>
      </c>
      <c r="H24" s="3" t="s">
        <v>1866</v>
      </c>
      <c r="I24" s="3" t="s">
        <v>1922</v>
      </c>
      <c r="J24" s="3">
        <v>3</v>
      </c>
      <c r="K24" s="3">
        <v>1</v>
      </c>
      <c r="L24" s="3">
        <v>1</v>
      </c>
      <c r="M24" s="3" t="s">
        <v>1930</v>
      </c>
      <c r="N24" s="3">
        <v>1</v>
      </c>
      <c r="O24" s="3" t="s">
        <v>1936</v>
      </c>
      <c r="P24" s="3">
        <v>7</v>
      </c>
      <c r="Q24" s="3">
        <v>0</v>
      </c>
      <c r="R24" s="3" t="s">
        <v>2396</v>
      </c>
      <c r="S24" s="3" t="s">
        <v>2399</v>
      </c>
      <c r="T24" s="3" t="s">
        <v>2402</v>
      </c>
      <c r="U24" s="3" t="s">
        <v>2405</v>
      </c>
      <c r="V24" s="2"/>
    </row>
    <row r="25" spans="1:22" x14ac:dyDescent="0.4">
      <c r="A25" s="8" t="s">
        <v>119</v>
      </c>
      <c r="B25" s="3">
        <v>4</v>
      </c>
      <c r="C25" s="3">
        <v>1</v>
      </c>
      <c r="D25" s="3">
        <v>1</v>
      </c>
      <c r="E25" s="3">
        <v>1</v>
      </c>
      <c r="F25" s="3">
        <v>0</v>
      </c>
      <c r="G25" s="3" t="s">
        <v>1731</v>
      </c>
      <c r="H25" s="3" t="s">
        <v>1736</v>
      </c>
      <c r="I25" s="3">
        <v>0</v>
      </c>
      <c r="J25" s="3" t="s">
        <v>1818</v>
      </c>
      <c r="K25" s="3">
        <v>1</v>
      </c>
      <c r="L25" s="3">
        <v>4</v>
      </c>
      <c r="M25" s="3" t="s">
        <v>1931</v>
      </c>
      <c r="N25" s="3">
        <v>1</v>
      </c>
      <c r="O25" s="3" t="s">
        <v>1937</v>
      </c>
      <c r="P25" s="3" t="s">
        <v>1939</v>
      </c>
      <c r="Q25" s="3">
        <v>0</v>
      </c>
      <c r="R25" s="3" t="s">
        <v>2397</v>
      </c>
      <c r="S25" s="3" t="s">
        <v>2400</v>
      </c>
      <c r="T25" s="3">
        <v>1</v>
      </c>
      <c r="U25" s="3">
        <v>1</v>
      </c>
      <c r="V25" s="2"/>
    </row>
    <row r="26" spans="1:22" x14ac:dyDescent="0.4">
      <c r="A26" s="8" t="s">
        <v>120</v>
      </c>
      <c r="B26" s="3">
        <v>15</v>
      </c>
      <c r="C26" s="3">
        <v>11</v>
      </c>
      <c r="D26" s="3" t="s">
        <v>1915</v>
      </c>
      <c r="E26" s="3" t="s">
        <v>1804</v>
      </c>
      <c r="F26" s="3">
        <v>0</v>
      </c>
      <c r="G26" s="3" t="s">
        <v>1919</v>
      </c>
      <c r="H26" s="3" t="s">
        <v>1921</v>
      </c>
      <c r="I26" s="3">
        <v>0</v>
      </c>
      <c r="J26" s="3" t="s">
        <v>1925</v>
      </c>
      <c r="K26" s="3">
        <v>2</v>
      </c>
      <c r="L26" s="3" t="s">
        <v>1926</v>
      </c>
      <c r="M26" s="3" t="s">
        <v>1932</v>
      </c>
      <c r="N26" s="3" t="s">
        <v>1934</v>
      </c>
      <c r="O26" s="3" t="s">
        <v>1938</v>
      </c>
      <c r="P26" s="3">
        <v>1</v>
      </c>
      <c r="Q26" s="3" t="s">
        <v>1940</v>
      </c>
      <c r="R26" s="3" t="s">
        <v>2398</v>
      </c>
      <c r="S26" s="3" t="s">
        <v>2401</v>
      </c>
      <c r="T26" s="3" t="s">
        <v>2403</v>
      </c>
      <c r="U26" s="3" t="s">
        <v>2403</v>
      </c>
      <c r="V26" s="2"/>
    </row>
    <row r="27" spans="1:22" x14ac:dyDescent="0.4">
      <c r="A27" s="3" t="s">
        <v>598</v>
      </c>
      <c r="B27" s="3">
        <v>2</v>
      </c>
      <c r="C27" s="3">
        <v>2</v>
      </c>
      <c r="D27" s="3">
        <v>1</v>
      </c>
      <c r="E27" s="3">
        <v>2</v>
      </c>
      <c r="F27" s="3">
        <v>2</v>
      </c>
      <c r="G27" s="3">
        <v>2</v>
      </c>
      <c r="H27" s="3">
        <v>1</v>
      </c>
      <c r="I27" s="3">
        <v>2</v>
      </c>
      <c r="J27" s="3">
        <v>1</v>
      </c>
      <c r="K27" s="3">
        <v>2</v>
      </c>
      <c r="L27" s="3">
        <v>2</v>
      </c>
      <c r="M27" s="3">
        <v>1</v>
      </c>
      <c r="N27" s="3">
        <v>2</v>
      </c>
      <c r="O27" s="3">
        <v>1</v>
      </c>
      <c r="P27" s="3">
        <v>2</v>
      </c>
      <c r="Q27" s="3">
        <v>2</v>
      </c>
      <c r="R27" s="3">
        <v>2</v>
      </c>
      <c r="S27" s="3">
        <v>1</v>
      </c>
      <c r="T27" s="3">
        <v>2</v>
      </c>
      <c r="U27" s="3">
        <v>1</v>
      </c>
      <c r="V27" s="2"/>
    </row>
    <row r="28" spans="1:22" x14ac:dyDescent="0.4">
      <c r="A28" s="3"/>
      <c r="B28" s="3" t="s">
        <v>1262</v>
      </c>
      <c r="C28" s="3" t="s">
        <v>523</v>
      </c>
      <c r="D28" s="3" t="s">
        <v>524</v>
      </c>
      <c r="E28" s="3" t="s">
        <v>525</v>
      </c>
      <c r="F28" s="3" t="s">
        <v>526</v>
      </c>
      <c r="G28" s="3" t="s">
        <v>527</v>
      </c>
      <c r="H28" s="3" t="s">
        <v>528</v>
      </c>
      <c r="I28" s="3" t="s">
        <v>529</v>
      </c>
      <c r="J28" s="3" t="s">
        <v>530</v>
      </c>
      <c r="K28" s="3" t="s">
        <v>531</v>
      </c>
      <c r="L28" s="3" t="s">
        <v>532</v>
      </c>
      <c r="M28" s="3" t="s">
        <v>533</v>
      </c>
      <c r="N28" s="3" t="s">
        <v>534</v>
      </c>
      <c r="O28" s="3" t="s">
        <v>535</v>
      </c>
      <c r="P28" s="3" t="s">
        <v>536</v>
      </c>
      <c r="Q28" s="3" t="s">
        <v>537</v>
      </c>
      <c r="R28" s="3" t="s">
        <v>538</v>
      </c>
      <c r="S28" s="3" t="s">
        <v>539</v>
      </c>
      <c r="T28" s="3" t="s">
        <v>540</v>
      </c>
      <c r="U28" s="3" t="s">
        <v>541</v>
      </c>
      <c r="V28" s="2"/>
    </row>
    <row r="29" spans="1:22" x14ac:dyDescent="0.4">
      <c r="A29" s="3" t="s">
        <v>0</v>
      </c>
      <c r="B29" s="3">
        <v>2</v>
      </c>
      <c r="C29" s="3">
        <v>1</v>
      </c>
      <c r="D29" s="3">
        <v>1</v>
      </c>
      <c r="E29" s="3">
        <v>1</v>
      </c>
      <c r="F29" s="3">
        <v>1</v>
      </c>
      <c r="G29" s="3">
        <v>2</v>
      </c>
      <c r="H29" s="3">
        <v>2</v>
      </c>
      <c r="I29" s="3">
        <v>2</v>
      </c>
      <c r="J29" s="3">
        <v>1</v>
      </c>
      <c r="K29" s="3">
        <v>1</v>
      </c>
      <c r="L29" s="3">
        <v>2</v>
      </c>
      <c r="M29" s="3">
        <v>1</v>
      </c>
      <c r="N29" s="3">
        <v>2</v>
      </c>
      <c r="O29" s="3">
        <v>1</v>
      </c>
      <c r="P29" s="3">
        <v>2</v>
      </c>
      <c r="Q29" s="3">
        <v>2</v>
      </c>
      <c r="R29" s="3">
        <v>2</v>
      </c>
      <c r="S29" s="3">
        <v>1</v>
      </c>
      <c r="T29" s="3">
        <v>2</v>
      </c>
      <c r="U29" s="3">
        <v>2</v>
      </c>
      <c r="V29" s="2"/>
    </row>
    <row r="30" spans="1:22" x14ac:dyDescent="0.4">
      <c r="A30" s="3" t="s">
        <v>97</v>
      </c>
      <c r="B30" s="3">
        <v>2</v>
      </c>
      <c r="C30" s="3">
        <v>2</v>
      </c>
      <c r="D30" s="3">
        <v>3</v>
      </c>
      <c r="E30" s="3">
        <v>6</v>
      </c>
      <c r="F30" s="3">
        <v>7</v>
      </c>
      <c r="G30" s="3">
        <v>6</v>
      </c>
      <c r="H30" s="3">
        <v>1</v>
      </c>
      <c r="I30" s="3">
        <v>4</v>
      </c>
      <c r="J30" s="3">
        <v>2</v>
      </c>
      <c r="K30" s="3">
        <v>4</v>
      </c>
      <c r="L30" s="3">
        <v>2</v>
      </c>
      <c r="M30" s="3">
        <v>5</v>
      </c>
      <c r="N30" s="3">
        <v>7</v>
      </c>
      <c r="O30" s="3">
        <v>6</v>
      </c>
      <c r="P30" s="3">
        <v>7</v>
      </c>
      <c r="Q30" s="3">
        <v>7</v>
      </c>
      <c r="R30" s="3">
        <v>7</v>
      </c>
      <c r="S30" s="3">
        <v>1</v>
      </c>
      <c r="T30" s="3">
        <v>6</v>
      </c>
      <c r="U30" s="3">
        <v>7</v>
      </c>
      <c r="V30" s="2"/>
    </row>
    <row r="31" spans="1:22" x14ac:dyDescent="0.4">
      <c r="A31" s="3" t="s">
        <v>98</v>
      </c>
      <c r="B31" s="3">
        <v>1</v>
      </c>
      <c r="C31" s="3">
        <v>14</v>
      </c>
      <c r="D31" s="3">
        <v>1</v>
      </c>
      <c r="E31" s="3">
        <v>1</v>
      </c>
      <c r="F31" s="3">
        <v>15</v>
      </c>
      <c r="G31" s="3">
        <v>15</v>
      </c>
      <c r="H31" s="3">
        <v>15</v>
      </c>
      <c r="I31" s="3">
        <v>0</v>
      </c>
      <c r="J31" s="3">
        <v>14</v>
      </c>
      <c r="K31" s="3">
        <v>13</v>
      </c>
      <c r="L31" s="3">
        <v>4</v>
      </c>
      <c r="M31" s="3">
        <v>0</v>
      </c>
      <c r="N31" s="3">
        <v>5</v>
      </c>
      <c r="O31" s="3">
        <v>7</v>
      </c>
      <c r="P31" s="3">
        <v>14</v>
      </c>
      <c r="Q31" s="3">
        <v>2</v>
      </c>
      <c r="R31" s="3">
        <v>14</v>
      </c>
      <c r="S31" s="3">
        <v>2</v>
      </c>
      <c r="T31" s="3">
        <v>1</v>
      </c>
      <c r="U31" s="3">
        <v>9</v>
      </c>
      <c r="V31" s="2"/>
    </row>
    <row r="32" spans="1:22" x14ac:dyDescent="0.4">
      <c r="A32" s="3" t="s">
        <v>99</v>
      </c>
      <c r="B32" s="3">
        <v>3</v>
      </c>
      <c r="C32" s="3">
        <v>3</v>
      </c>
      <c r="D32" s="3">
        <v>4</v>
      </c>
      <c r="E32" s="3">
        <v>1</v>
      </c>
      <c r="F32" s="3">
        <v>1</v>
      </c>
      <c r="G32" s="3">
        <v>2</v>
      </c>
      <c r="H32" s="3">
        <v>3</v>
      </c>
      <c r="I32" s="3">
        <v>1</v>
      </c>
      <c r="J32" s="3">
        <v>2</v>
      </c>
      <c r="K32" s="3">
        <v>4</v>
      </c>
      <c r="L32" s="3">
        <v>3</v>
      </c>
      <c r="M32" s="3">
        <v>2</v>
      </c>
      <c r="N32" s="3">
        <v>2</v>
      </c>
      <c r="O32" s="3">
        <v>2</v>
      </c>
      <c r="P32" s="3">
        <v>2</v>
      </c>
      <c r="Q32" s="3">
        <v>2</v>
      </c>
      <c r="R32" s="3">
        <v>3</v>
      </c>
      <c r="S32" s="3">
        <v>4</v>
      </c>
      <c r="T32" s="3">
        <v>4</v>
      </c>
      <c r="U32" s="3">
        <v>2</v>
      </c>
      <c r="V32" s="2"/>
    </row>
    <row r="33" spans="1:22" x14ac:dyDescent="0.4">
      <c r="A33" s="3" t="s">
        <v>100</v>
      </c>
      <c r="B33" s="3">
        <v>6</v>
      </c>
      <c r="C33" s="3">
        <v>3</v>
      </c>
      <c r="D33" s="3">
        <v>1</v>
      </c>
      <c r="E33" s="3">
        <v>7</v>
      </c>
      <c r="F33" s="3">
        <v>3</v>
      </c>
      <c r="G33" s="3">
        <v>4</v>
      </c>
      <c r="H33" s="3">
        <v>5</v>
      </c>
      <c r="I33" s="3">
        <v>2</v>
      </c>
      <c r="J33" s="3">
        <v>1</v>
      </c>
      <c r="K33" s="3">
        <v>1</v>
      </c>
      <c r="L33" s="3">
        <v>1</v>
      </c>
      <c r="M33" s="3">
        <v>2</v>
      </c>
      <c r="N33" s="3">
        <v>6</v>
      </c>
      <c r="O33" s="3">
        <v>4</v>
      </c>
      <c r="P33" s="3">
        <v>7</v>
      </c>
      <c r="Q33" s="3">
        <v>1</v>
      </c>
      <c r="R33" s="3">
        <v>6</v>
      </c>
      <c r="S33" s="3">
        <v>5</v>
      </c>
      <c r="T33" s="3">
        <v>6</v>
      </c>
      <c r="U33" s="3">
        <v>6</v>
      </c>
      <c r="V33" s="2"/>
    </row>
    <row r="34" spans="1:22" x14ac:dyDescent="0.4">
      <c r="A34" s="3" t="s">
        <v>101</v>
      </c>
      <c r="B34" s="3">
        <v>5</v>
      </c>
      <c r="C34" s="3">
        <v>4</v>
      </c>
      <c r="D34" s="3">
        <v>0</v>
      </c>
      <c r="E34" s="3">
        <v>4</v>
      </c>
      <c r="F34" s="3">
        <v>1</v>
      </c>
      <c r="G34" s="3">
        <v>4</v>
      </c>
      <c r="H34" s="3">
        <v>4</v>
      </c>
      <c r="I34" s="3">
        <v>2</v>
      </c>
      <c r="J34" s="3">
        <v>4</v>
      </c>
      <c r="K34" s="3">
        <v>4</v>
      </c>
      <c r="L34" s="3">
        <v>1</v>
      </c>
      <c r="M34" s="3">
        <v>5</v>
      </c>
      <c r="N34" s="3">
        <v>4</v>
      </c>
      <c r="O34" s="3">
        <v>1</v>
      </c>
      <c r="P34" s="3">
        <v>4</v>
      </c>
      <c r="Q34" s="3">
        <v>4</v>
      </c>
      <c r="R34" s="3">
        <v>1</v>
      </c>
      <c r="S34" s="3">
        <v>1</v>
      </c>
      <c r="T34" s="3">
        <v>1</v>
      </c>
      <c r="U34" s="3">
        <v>4</v>
      </c>
    </row>
    <row r="35" spans="1:22" x14ac:dyDescent="0.4">
      <c r="A35" s="3" t="s">
        <v>1171</v>
      </c>
      <c r="B35" s="3">
        <v>3</v>
      </c>
      <c r="C35" s="3">
        <v>3</v>
      </c>
      <c r="D35" s="3">
        <v>3</v>
      </c>
      <c r="E35" s="3">
        <v>3</v>
      </c>
      <c r="F35" s="3">
        <v>4</v>
      </c>
      <c r="G35" s="3">
        <v>4</v>
      </c>
      <c r="H35" s="3">
        <v>3</v>
      </c>
      <c r="I35" s="3">
        <v>4</v>
      </c>
      <c r="J35" s="3">
        <v>4</v>
      </c>
      <c r="K35" s="3">
        <v>3</v>
      </c>
      <c r="L35" s="3">
        <v>4</v>
      </c>
      <c r="M35" s="3">
        <v>0</v>
      </c>
      <c r="N35" s="3">
        <v>4</v>
      </c>
      <c r="O35" s="3">
        <v>4</v>
      </c>
      <c r="P35" s="3">
        <v>4</v>
      </c>
      <c r="Q35" s="3">
        <v>3</v>
      </c>
      <c r="R35" s="3">
        <v>4</v>
      </c>
      <c r="S35" s="3">
        <v>3</v>
      </c>
      <c r="T35" s="3">
        <v>4</v>
      </c>
      <c r="U35" s="3">
        <v>3</v>
      </c>
    </row>
    <row r="36" spans="1:22" x14ac:dyDescent="0.4">
      <c r="A36" s="3" t="s">
        <v>1172</v>
      </c>
      <c r="B36" s="3">
        <v>3</v>
      </c>
      <c r="C36" s="3">
        <v>3</v>
      </c>
      <c r="D36" s="3">
        <v>3</v>
      </c>
      <c r="E36" s="3">
        <v>3</v>
      </c>
      <c r="F36" s="3">
        <v>3</v>
      </c>
      <c r="G36" s="3">
        <v>2</v>
      </c>
      <c r="H36" s="3">
        <v>2</v>
      </c>
      <c r="I36" s="3">
        <v>3</v>
      </c>
      <c r="J36" s="3">
        <v>2</v>
      </c>
      <c r="K36" s="3">
        <v>2</v>
      </c>
      <c r="L36" s="3">
        <v>3</v>
      </c>
      <c r="M36" s="3">
        <v>2</v>
      </c>
      <c r="N36" s="3">
        <v>2</v>
      </c>
      <c r="O36" s="3">
        <v>3</v>
      </c>
      <c r="P36" s="3">
        <v>3</v>
      </c>
      <c r="Q36" s="3">
        <v>2</v>
      </c>
      <c r="R36" s="3">
        <v>2</v>
      </c>
      <c r="S36" s="3">
        <v>3</v>
      </c>
      <c r="T36" s="3">
        <v>2</v>
      </c>
      <c r="U36" s="3">
        <v>3</v>
      </c>
    </row>
    <row r="37" spans="1:22" x14ac:dyDescent="0.4">
      <c r="A37" s="4" t="s">
        <v>109</v>
      </c>
      <c r="B37" s="3">
        <v>4</v>
      </c>
      <c r="C37" s="3">
        <v>3</v>
      </c>
      <c r="D37" s="3">
        <v>3</v>
      </c>
      <c r="E37" s="3">
        <v>3</v>
      </c>
      <c r="F37" s="3">
        <v>3</v>
      </c>
      <c r="G37" s="3">
        <v>3</v>
      </c>
      <c r="H37" s="3">
        <v>3</v>
      </c>
      <c r="I37" s="3">
        <v>4</v>
      </c>
      <c r="J37" s="3">
        <v>3</v>
      </c>
      <c r="K37" s="3">
        <v>2</v>
      </c>
      <c r="L37" s="3">
        <v>3</v>
      </c>
      <c r="M37" s="3">
        <v>0</v>
      </c>
      <c r="N37" s="3">
        <v>3</v>
      </c>
      <c r="O37" s="3">
        <v>3</v>
      </c>
      <c r="P37" s="3">
        <v>3</v>
      </c>
      <c r="Q37" s="3">
        <v>3</v>
      </c>
      <c r="R37" s="3">
        <v>2</v>
      </c>
      <c r="S37" s="3">
        <v>1</v>
      </c>
      <c r="T37" s="3">
        <v>2</v>
      </c>
      <c r="U37" s="3">
        <v>3</v>
      </c>
    </row>
    <row r="38" spans="1:22" x14ac:dyDescent="0.4">
      <c r="A38" s="4" t="s">
        <v>110</v>
      </c>
      <c r="B38" s="3">
        <v>3</v>
      </c>
      <c r="C38" s="3">
        <v>3</v>
      </c>
      <c r="D38" s="3">
        <v>2</v>
      </c>
      <c r="E38" s="3">
        <v>3</v>
      </c>
      <c r="F38" s="3">
        <v>3</v>
      </c>
      <c r="G38" s="3">
        <v>2</v>
      </c>
      <c r="H38" s="3">
        <v>3</v>
      </c>
      <c r="I38" s="3">
        <v>4</v>
      </c>
      <c r="J38" s="3">
        <v>2</v>
      </c>
      <c r="K38" s="3">
        <v>3</v>
      </c>
      <c r="L38" s="3">
        <v>3</v>
      </c>
      <c r="M38" s="3">
        <v>2</v>
      </c>
      <c r="N38" s="3">
        <v>4</v>
      </c>
      <c r="O38" s="3">
        <v>3</v>
      </c>
      <c r="P38" s="3">
        <v>1</v>
      </c>
      <c r="Q38" s="3">
        <v>3</v>
      </c>
      <c r="R38" s="3">
        <v>1</v>
      </c>
      <c r="S38" s="3">
        <v>3</v>
      </c>
      <c r="T38" s="3">
        <v>2</v>
      </c>
      <c r="U38" s="3">
        <v>3</v>
      </c>
    </row>
    <row r="39" spans="1:22" x14ac:dyDescent="0.4">
      <c r="A39" s="4" t="s">
        <v>111</v>
      </c>
      <c r="B39" s="3">
        <v>4</v>
      </c>
      <c r="C39" s="3">
        <v>3</v>
      </c>
      <c r="D39" s="3">
        <v>3</v>
      </c>
      <c r="E39" s="3">
        <v>3</v>
      </c>
      <c r="F39" s="3">
        <v>3</v>
      </c>
      <c r="G39" s="3">
        <v>3</v>
      </c>
      <c r="H39" s="3">
        <v>3</v>
      </c>
      <c r="I39" s="3">
        <v>4</v>
      </c>
      <c r="J39" s="3">
        <v>3</v>
      </c>
      <c r="K39" s="3">
        <v>3</v>
      </c>
      <c r="L39" s="3">
        <v>3</v>
      </c>
      <c r="M39" s="3">
        <v>0</v>
      </c>
      <c r="N39" s="3">
        <v>2</v>
      </c>
      <c r="O39" s="3">
        <v>3</v>
      </c>
      <c r="P39" s="3">
        <v>3</v>
      </c>
      <c r="Q39" s="3">
        <v>3</v>
      </c>
      <c r="R39" s="3">
        <v>2</v>
      </c>
      <c r="S39" s="3">
        <v>3</v>
      </c>
      <c r="T39" s="3">
        <v>3</v>
      </c>
      <c r="U39" s="3">
        <v>3</v>
      </c>
    </row>
    <row r="40" spans="1:22" x14ac:dyDescent="0.4">
      <c r="A40" s="4" t="s">
        <v>112</v>
      </c>
      <c r="B40" s="3">
        <v>3</v>
      </c>
      <c r="C40" s="3">
        <v>3</v>
      </c>
      <c r="D40" s="3">
        <v>3</v>
      </c>
      <c r="E40" s="3">
        <v>3</v>
      </c>
      <c r="F40" s="3">
        <v>3</v>
      </c>
      <c r="G40" s="3">
        <v>3</v>
      </c>
      <c r="H40" s="3">
        <v>3</v>
      </c>
      <c r="I40" s="3">
        <v>4</v>
      </c>
      <c r="J40" s="3">
        <v>4</v>
      </c>
      <c r="K40" s="3">
        <v>3</v>
      </c>
      <c r="L40" s="3">
        <v>3</v>
      </c>
      <c r="M40" s="3">
        <v>0</v>
      </c>
      <c r="N40" s="3">
        <v>4</v>
      </c>
      <c r="O40" s="3">
        <v>3</v>
      </c>
      <c r="P40" s="3">
        <v>3</v>
      </c>
      <c r="Q40" s="3">
        <v>3</v>
      </c>
      <c r="R40" s="3">
        <v>4</v>
      </c>
      <c r="S40" s="3">
        <v>3</v>
      </c>
      <c r="T40" s="3">
        <v>3</v>
      </c>
      <c r="U40" s="3">
        <v>3</v>
      </c>
    </row>
    <row r="41" spans="1:22" x14ac:dyDescent="0.4">
      <c r="A41" s="4" t="s">
        <v>113</v>
      </c>
      <c r="B41" s="3">
        <v>4</v>
      </c>
      <c r="C41" s="3">
        <v>3</v>
      </c>
      <c r="D41" s="3">
        <v>3</v>
      </c>
      <c r="E41" s="3">
        <v>3</v>
      </c>
      <c r="F41" s="3">
        <v>3</v>
      </c>
      <c r="G41" s="3">
        <v>3</v>
      </c>
      <c r="H41" s="3">
        <v>3</v>
      </c>
      <c r="I41" s="3">
        <v>0</v>
      </c>
      <c r="J41" s="3">
        <v>3</v>
      </c>
      <c r="K41" s="3">
        <v>3</v>
      </c>
      <c r="L41" s="3">
        <v>3</v>
      </c>
      <c r="M41" s="3">
        <v>0</v>
      </c>
      <c r="N41" s="3">
        <v>3</v>
      </c>
      <c r="O41" s="3">
        <v>3</v>
      </c>
      <c r="P41" s="3">
        <v>2</v>
      </c>
      <c r="Q41" s="3">
        <v>3</v>
      </c>
      <c r="R41" s="3">
        <v>3</v>
      </c>
      <c r="S41" s="3">
        <v>3</v>
      </c>
      <c r="T41" s="3">
        <v>3</v>
      </c>
      <c r="U41" s="3">
        <v>3</v>
      </c>
    </row>
    <row r="42" spans="1:22" x14ac:dyDescent="0.4">
      <c r="A42" s="4" t="s">
        <v>114</v>
      </c>
      <c r="B42" s="3">
        <v>4</v>
      </c>
      <c r="C42" s="3">
        <v>3</v>
      </c>
      <c r="D42" s="3">
        <v>3</v>
      </c>
      <c r="E42" s="3">
        <v>3</v>
      </c>
      <c r="F42" s="3">
        <v>3</v>
      </c>
      <c r="G42" s="3">
        <v>3</v>
      </c>
      <c r="H42" s="3">
        <v>3</v>
      </c>
      <c r="I42" s="3">
        <v>2</v>
      </c>
      <c r="J42" s="3">
        <v>4</v>
      </c>
      <c r="K42" s="3">
        <v>3</v>
      </c>
      <c r="L42" s="3">
        <v>3</v>
      </c>
      <c r="M42" s="3">
        <v>0</v>
      </c>
      <c r="N42" s="3">
        <v>4</v>
      </c>
      <c r="O42" s="3">
        <v>3</v>
      </c>
      <c r="P42" s="3">
        <v>3</v>
      </c>
      <c r="Q42" s="3">
        <v>2</v>
      </c>
      <c r="R42" s="3">
        <v>3</v>
      </c>
      <c r="S42" s="3">
        <v>3</v>
      </c>
      <c r="T42" s="3">
        <v>3</v>
      </c>
      <c r="U42" s="3">
        <v>3</v>
      </c>
    </row>
    <row r="43" spans="1:22" x14ac:dyDescent="0.4">
      <c r="A43" s="4" t="s">
        <v>115</v>
      </c>
      <c r="B43" s="3">
        <v>3</v>
      </c>
      <c r="C43" s="3">
        <v>3</v>
      </c>
      <c r="D43" s="3">
        <v>3</v>
      </c>
      <c r="E43" s="3">
        <v>3</v>
      </c>
      <c r="F43" s="3">
        <v>3</v>
      </c>
      <c r="G43" s="3">
        <v>3</v>
      </c>
      <c r="H43" s="3">
        <v>1</v>
      </c>
      <c r="I43" s="3">
        <v>3</v>
      </c>
      <c r="J43" s="3">
        <v>2</v>
      </c>
      <c r="K43" s="3">
        <v>3</v>
      </c>
      <c r="L43" s="3">
        <v>3</v>
      </c>
      <c r="M43" s="3">
        <v>0</v>
      </c>
      <c r="N43" s="3">
        <v>3</v>
      </c>
      <c r="O43" s="3">
        <v>3</v>
      </c>
      <c r="P43" s="3">
        <v>0</v>
      </c>
      <c r="Q43" s="3">
        <v>2</v>
      </c>
      <c r="R43" s="3">
        <v>4</v>
      </c>
      <c r="S43" s="3">
        <v>3</v>
      </c>
      <c r="T43" s="3">
        <v>3</v>
      </c>
      <c r="U43" s="3">
        <v>3</v>
      </c>
    </row>
    <row r="44" spans="1:22" x14ac:dyDescent="0.4">
      <c r="A44" s="4" t="s">
        <v>116</v>
      </c>
      <c r="B44" s="3">
        <v>4</v>
      </c>
      <c r="C44" s="3">
        <v>4</v>
      </c>
      <c r="D44" s="3">
        <v>3</v>
      </c>
      <c r="E44" s="3">
        <v>3</v>
      </c>
      <c r="F44" s="3">
        <v>3</v>
      </c>
      <c r="G44" s="3">
        <v>2</v>
      </c>
      <c r="H44" s="3">
        <v>1</v>
      </c>
      <c r="I44" s="3">
        <v>4</v>
      </c>
      <c r="J44" s="3">
        <v>4</v>
      </c>
      <c r="K44" s="3">
        <v>3</v>
      </c>
      <c r="L44" s="3">
        <v>3</v>
      </c>
      <c r="M44" s="3">
        <v>0</v>
      </c>
      <c r="N44" s="3">
        <v>2</v>
      </c>
      <c r="O44" s="3">
        <v>3</v>
      </c>
      <c r="P44" s="3">
        <v>3</v>
      </c>
      <c r="Q44" s="3">
        <v>3</v>
      </c>
      <c r="R44" s="3">
        <v>4</v>
      </c>
      <c r="S44" s="3">
        <v>3</v>
      </c>
      <c r="T44" s="3">
        <v>3</v>
      </c>
      <c r="U44" s="3">
        <v>3</v>
      </c>
    </row>
    <row r="45" spans="1:22" x14ac:dyDescent="0.4">
      <c r="A45" s="4" t="s">
        <v>1173</v>
      </c>
      <c r="B45" s="3">
        <v>4</v>
      </c>
      <c r="C45" s="3">
        <v>4</v>
      </c>
      <c r="D45" s="3">
        <v>3</v>
      </c>
      <c r="E45" s="3">
        <v>3</v>
      </c>
      <c r="F45" s="3">
        <v>4</v>
      </c>
      <c r="G45" s="3">
        <v>4</v>
      </c>
      <c r="H45" s="3">
        <v>3</v>
      </c>
      <c r="I45" s="3">
        <v>4</v>
      </c>
      <c r="J45" s="3">
        <v>4</v>
      </c>
      <c r="K45" s="3">
        <v>3</v>
      </c>
      <c r="L45" s="3">
        <v>3</v>
      </c>
      <c r="M45" s="3">
        <v>0</v>
      </c>
      <c r="N45" s="3">
        <v>4</v>
      </c>
      <c r="O45" s="3">
        <v>3</v>
      </c>
      <c r="P45" s="3">
        <v>3</v>
      </c>
      <c r="Q45" s="3">
        <v>3</v>
      </c>
      <c r="R45" s="3">
        <v>4</v>
      </c>
      <c r="S45" s="3">
        <v>3</v>
      </c>
      <c r="T45" s="3">
        <v>4</v>
      </c>
      <c r="U45" s="3">
        <v>3</v>
      </c>
    </row>
    <row r="46" spans="1:22" x14ac:dyDescent="0.4">
      <c r="A46" s="4" t="s">
        <v>118</v>
      </c>
      <c r="B46" s="3">
        <v>4</v>
      </c>
      <c r="C46" s="3">
        <v>4</v>
      </c>
      <c r="D46" s="3">
        <v>3</v>
      </c>
      <c r="E46" s="3">
        <v>4</v>
      </c>
      <c r="F46" s="3">
        <v>4</v>
      </c>
      <c r="G46" s="3">
        <v>2</v>
      </c>
      <c r="H46" s="3">
        <v>1</v>
      </c>
      <c r="I46" s="3">
        <v>4</v>
      </c>
      <c r="J46" s="3">
        <v>4</v>
      </c>
      <c r="K46" s="3">
        <v>3</v>
      </c>
      <c r="L46" s="3">
        <v>4</v>
      </c>
      <c r="M46" s="3">
        <v>0</v>
      </c>
      <c r="N46" s="3">
        <v>4</v>
      </c>
      <c r="O46" s="3">
        <v>4</v>
      </c>
      <c r="P46" s="3">
        <v>4</v>
      </c>
      <c r="Q46" s="3">
        <v>4</v>
      </c>
      <c r="R46" s="3">
        <v>4</v>
      </c>
      <c r="S46" s="3">
        <v>3</v>
      </c>
      <c r="T46" s="3">
        <v>4</v>
      </c>
      <c r="U46" s="3">
        <v>3</v>
      </c>
    </row>
    <row r="47" spans="1:22" x14ac:dyDescent="0.4">
      <c r="A47" s="8" t="s">
        <v>102</v>
      </c>
      <c r="B47" s="3">
        <v>20</v>
      </c>
      <c r="C47" s="3" t="s">
        <v>2407</v>
      </c>
      <c r="D47" s="3">
        <v>20</v>
      </c>
      <c r="E47" s="3" t="s">
        <v>2410</v>
      </c>
      <c r="F47" s="3" t="s">
        <v>2414</v>
      </c>
      <c r="G47" s="3">
        <v>13</v>
      </c>
      <c r="H47" s="3">
        <v>13</v>
      </c>
      <c r="I47" s="3" t="s">
        <v>2421</v>
      </c>
      <c r="J47" s="3">
        <v>3</v>
      </c>
      <c r="K47" s="3" t="s">
        <v>2426</v>
      </c>
      <c r="L47" s="3">
        <v>0</v>
      </c>
      <c r="M47" s="3" t="s">
        <v>2430</v>
      </c>
      <c r="N47" s="3" t="s">
        <v>2435</v>
      </c>
      <c r="O47" s="3">
        <v>2</v>
      </c>
      <c r="P47" s="3" t="s">
        <v>2437</v>
      </c>
      <c r="Q47" s="3">
        <v>20</v>
      </c>
      <c r="R47" s="3" t="s">
        <v>2442</v>
      </c>
      <c r="S47" s="3">
        <v>3</v>
      </c>
      <c r="T47" s="3" t="s">
        <v>2447</v>
      </c>
      <c r="U47" s="3">
        <v>20</v>
      </c>
    </row>
    <row r="48" spans="1:22" x14ac:dyDescent="0.4">
      <c r="A48" s="8" t="s">
        <v>103</v>
      </c>
      <c r="B48" s="9">
        <v>5</v>
      </c>
      <c r="C48" s="3" t="s">
        <v>2408</v>
      </c>
      <c r="D48" s="3">
        <v>0</v>
      </c>
      <c r="E48" s="3" t="s">
        <v>2397</v>
      </c>
      <c r="F48" s="3" t="s">
        <v>2403</v>
      </c>
      <c r="G48" s="3" t="s">
        <v>2403</v>
      </c>
      <c r="H48" s="3" t="s">
        <v>2420</v>
      </c>
      <c r="I48" s="3">
        <v>2</v>
      </c>
      <c r="J48" s="3">
        <v>2</v>
      </c>
      <c r="K48" s="3">
        <v>1</v>
      </c>
      <c r="L48" s="3">
        <v>0</v>
      </c>
      <c r="M48" s="3">
        <v>0</v>
      </c>
      <c r="N48" s="3">
        <v>1</v>
      </c>
      <c r="O48" s="3">
        <v>1</v>
      </c>
      <c r="P48" s="3">
        <v>4</v>
      </c>
      <c r="Q48" s="3">
        <v>1</v>
      </c>
      <c r="R48" s="3">
        <v>1</v>
      </c>
      <c r="S48" s="3">
        <v>2</v>
      </c>
      <c r="T48" s="3">
        <v>4</v>
      </c>
      <c r="U48" s="3">
        <v>1</v>
      </c>
    </row>
    <row r="49" spans="1:21" x14ac:dyDescent="0.4">
      <c r="A49" s="8" t="s">
        <v>104</v>
      </c>
      <c r="B49" s="9">
        <v>7</v>
      </c>
      <c r="C49" s="3" t="s">
        <v>2402</v>
      </c>
      <c r="D49" s="3">
        <v>0</v>
      </c>
      <c r="E49" s="3" t="s">
        <v>2412</v>
      </c>
      <c r="F49" s="3" t="s">
        <v>2415</v>
      </c>
      <c r="G49" s="3" t="s">
        <v>2417</v>
      </c>
      <c r="H49" s="3">
        <v>4</v>
      </c>
      <c r="I49" s="3" t="s">
        <v>2422</v>
      </c>
      <c r="J49" s="3" t="s">
        <v>2397</v>
      </c>
      <c r="K49" s="3" t="s">
        <v>2403</v>
      </c>
      <c r="L49" s="3">
        <v>0</v>
      </c>
      <c r="M49" s="3">
        <v>1</v>
      </c>
      <c r="N49" s="3">
        <v>6</v>
      </c>
      <c r="O49" s="3">
        <v>2</v>
      </c>
      <c r="P49" s="3" t="s">
        <v>2438</v>
      </c>
      <c r="Q49" s="3">
        <v>2</v>
      </c>
      <c r="R49" s="3" t="s">
        <v>2443</v>
      </c>
      <c r="S49" s="3">
        <v>1</v>
      </c>
      <c r="T49" s="3">
        <v>2</v>
      </c>
      <c r="U49" s="3">
        <v>0</v>
      </c>
    </row>
    <row r="50" spans="1:21" x14ac:dyDescent="0.4">
      <c r="A50" s="8" t="s">
        <v>105</v>
      </c>
      <c r="B50" s="9">
        <v>3</v>
      </c>
      <c r="C50" s="3">
        <v>4</v>
      </c>
      <c r="D50" s="3">
        <v>3</v>
      </c>
      <c r="E50" s="3">
        <v>2</v>
      </c>
      <c r="F50" s="3">
        <v>2</v>
      </c>
      <c r="G50" s="3">
        <v>1</v>
      </c>
      <c r="H50" s="3">
        <v>2</v>
      </c>
      <c r="I50" s="3">
        <v>2</v>
      </c>
      <c r="J50" s="3">
        <v>1</v>
      </c>
      <c r="K50" s="3">
        <v>2</v>
      </c>
      <c r="L50" s="3">
        <v>0</v>
      </c>
      <c r="M50" s="3">
        <v>2</v>
      </c>
      <c r="N50" s="3">
        <v>4</v>
      </c>
      <c r="O50" s="3">
        <v>2</v>
      </c>
      <c r="P50" s="3">
        <v>2</v>
      </c>
      <c r="Q50" s="3">
        <v>4</v>
      </c>
      <c r="R50" s="3">
        <v>3</v>
      </c>
      <c r="S50" s="3">
        <v>1</v>
      </c>
      <c r="T50" s="3">
        <v>2</v>
      </c>
      <c r="U50" s="3">
        <v>4</v>
      </c>
    </row>
    <row r="51" spans="1:21" x14ac:dyDescent="0.4">
      <c r="A51" s="8" t="s">
        <v>106</v>
      </c>
      <c r="B51" s="10">
        <v>7</v>
      </c>
      <c r="C51" s="3">
        <v>9</v>
      </c>
      <c r="D51" s="3">
        <v>1</v>
      </c>
      <c r="E51" s="3" t="s">
        <v>2409</v>
      </c>
      <c r="F51" s="3">
        <v>6</v>
      </c>
      <c r="G51" s="3">
        <v>3</v>
      </c>
      <c r="H51" s="3">
        <v>3</v>
      </c>
      <c r="I51" s="3">
        <v>3</v>
      </c>
      <c r="J51" s="3" t="s">
        <v>2424</v>
      </c>
      <c r="K51" s="3" t="s">
        <v>2427</v>
      </c>
      <c r="L51" s="3">
        <v>0</v>
      </c>
      <c r="M51" s="3">
        <v>4</v>
      </c>
      <c r="N51" s="3">
        <v>3</v>
      </c>
      <c r="O51" s="3">
        <v>3</v>
      </c>
      <c r="P51" s="3" t="s">
        <v>2439</v>
      </c>
      <c r="Q51" s="3">
        <v>3</v>
      </c>
      <c r="R51" s="3" t="s">
        <v>2444</v>
      </c>
      <c r="S51" s="3">
        <v>1</v>
      </c>
      <c r="T51" s="3" t="s">
        <v>2448</v>
      </c>
      <c r="U51" s="3">
        <v>0</v>
      </c>
    </row>
    <row r="52" spans="1:21" x14ac:dyDescent="0.4">
      <c r="A52" s="8" t="s">
        <v>119</v>
      </c>
      <c r="B52" s="3">
        <v>1</v>
      </c>
      <c r="C52" s="3">
        <v>1</v>
      </c>
      <c r="D52" s="3">
        <v>6</v>
      </c>
      <c r="E52" s="3" t="s">
        <v>2411</v>
      </c>
      <c r="F52" s="3">
        <v>5</v>
      </c>
      <c r="G52" s="3" t="s">
        <v>2418</v>
      </c>
      <c r="H52" s="3">
        <v>1</v>
      </c>
      <c r="I52" s="3" t="s">
        <v>2397</v>
      </c>
      <c r="J52" s="3">
        <v>1</v>
      </c>
      <c r="K52" s="3">
        <v>1</v>
      </c>
      <c r="L52" s="3" t="s">
        <v>2397</v>
      </c>
      <c r="M52" s="3">
        <v>1</v>
      </c>
      <c r="N52" s="3">
        <v>2</v>
      </c>
      <c r="O52" s="3">
        <v>1</v>
      </c>
      <c r="P52" s="3" t="s">
        <v>2440</v>
      </c>
      <c r="Q52" s="3">
        <v>1</v>
      </c>
      <c r="R52" s="3">
        <v>5</v>
      </c>
      <c r="S52" s="3">
        <v>1</v>
      </c>
      <c r="T52" s="3">
        <v>5</v>
      </c>
      <c r="U52" s="3">
        <v>0</v>
      </c>
    </row>
    <row r="53" spans="1:21" x14ac:dyDescent="0.4">
      <c r="A53" s="8" t="s">
        <v>120</v>
      </c>
      <c r="B53" s="3" t="s">
        <v>2406</v>
      </c>
      <c r="C53" s="3">
        <v>1</v>
      </c>
      <c r="D53" s="3" t="s">
        <v>2409</v>
      </c>
      <c r="E53" s="3" t="s">
        <v>2413</v>
      </c>
      <c r="F53" s="3" t="s">
        <v>2416</v>
      </c>
      <c r="G53" s="3" t="s">
        <v>2419</v>
      </c>
      <c r="H53" s="3" t="s">
        <v>2409</v>
      </c>
      <c r="I53" s="3" t="s">
        <v>2423</v>
      </c>
      <c r="J53" s="3" t="s">
        <v>2425</v>
      </c>
      <c r="K53" s="3" t="s">
        <v>2428</v>
      </c>
      <c r="L53" s="3" t="s">
        <v>2429</v>
      </c>
      <c r="M53" s="3" t="s">
        <v>2431</v>
      </c>
      <c r="N53" s="3">
        <v>10</v>
      </c>
      <c r="O53" s="3" t="s">
        <v>2436</v>
      </c>
      <c r="P53" s="3" t="s">
        <v>2441</v>
      </c>
      <c r="Q53" s="3">
        <v>15</v>
      </c>
      <c r="R53" s="3" t="s">
        <v>2445</v>
      </c>
      <c r="S53" s="3" t="s">
        <v>2446</v>
      </c>
      <c r="T53" s="3" t="s">
        <v>2449</v>
      </c>
      <c r="U53" s="3" t="s">
        <v>2450</v>
      </c>
    </row>
    <row r="54" spans="1:21" x14ac:dyDescent="0.4">
      <c r="A54" s="3" t="s">
        <v>598</v>
      </c>
      <c r="B54" s="3">
        <v>2</v>
      </c>
      <c r="C54" s="3">
        <v>2</v>
      </c>
      <c r="D54" s="3">
        <v>2</v>
      </c>
      <c r="E54" s="3">
        <v>1</v>
      </c>
      <c r="F54" s="3">
        <v>2</v>
      </c>
      <c r="G54" s="3">
        <v>1</v>
      </c>
      <c r="H54" s="3">
        <v>2</v>
      </c>
      <c r="I54" s="3">
        <v>2</v>
      </c>
      <c r="J54" s="3">
        <v>1</v>
      </c>
      <c r="K54" s="3">
        <v>2</v>
      </c>
      <c r="L54" s="3">
        <v>2</v>
      </c>
      <c r="M54" s="3">
        <v>1</v>
      </c>
      <c r="N54" s="3">
        <v>1</v>
      </c>
      <c r="O54" s="3">
        <v>2</v>
      </c>
      <c r="P54" s="3">
        <v>1</v>
      </c>
      <c r="Q54" s="3">
        <v>2</v>
      </c>
      <c r="R54" s="3">
        <v>1</v>
      </c>
      <c r="S54" s="3">
        <v>2</v>
      </c>
      <c r="T54" s="3">
        <v>2</v>
      </c>
      <c r="U54" s="3">
        <v>2</v>
      </c>
    </row>
    <row r="55" spans="1:21" x14ac:dyDescent="0.4">
      <c r="A55" s="3"/>
      <c r="B55" s="3" t="s">
        <v>1263</v>
      </c>
      <c r="C55" s="3" t="s">
        <v>542</v>
      </c>
      <c r="D55" s="3" t="s">
        <v>543</v>
      </c>
      <c r="E55" s="3" t="s">
        <v>544</v>
      </c>
      <c r="F55" s="3" t="s">
        <v>545</v>
      </c>
      <c r="G55" s="3" t="s">
        <v>546</v>
      </c>
      <c r="H55" s="3" t="s">
        <v>547</v>
      </c>
      <c r="I55" s="3" t="s">
        <v>548</v>
      </c>
      <c r="J55" s="3" t="s">
        <v>549</v>
      </c>
      <c r="K55" s="3" t="s">
        <v>550</v>
      </c>
      <c r="L55" s="3" t="s">
        <v>551</v>
      </c>
      <c r="M55" s="3" t="s">
        <v>552</v>
      </c>
      <c r="N55" s="3" t="s">
        <v>553</v>
      </c>
      <c r="O55" s="3" t="s">
        <v>554</v>
      </c>
      <c r="P55" s="3" t="s">
        <v>555</v>
      </c>
      <c r="Q55" s="3" t="s">
        <v>556</v>
      </c>
      <c r="R55" s="3" t="s">
        <v>557</v>
      </c>
      <c r="S55" s="3" t="s">
        <v>558</v>
      </c>
      <c r="T55" s="3" t="s">
        <v>559</v>
      </c>
      <c r="U55" s="3" t="s">
        <v>560</v>
      </c>
    </row>
    <row r="56" spans="1:21" x14ac:dyDescent="0.4">
      <c r="A56" s="3" t="s">
        <v>0</v>
      </c>
      <c r="B56" s="3">
        <v>1</v>
      </c>
      <c r="C56" s="3">
        <v>1</v>
      </c>
      <c r="D56" s="3">
        <v>2</v>
      </c>
      <c r="E56" s="3">
        <v>1</v>
      </c>
      <c r="F56" s="3">
        <v>1</v>
      </c>
      <c r="G56" s="3">
        <v>1</v>
      </c>
      <c r="H56" s="3">
        <v>2</v>
      </c>
      <c r="I56" s="3">
        <v>2</v>
      </c>
      <c r="J56" s="3">
        <v>2</v>
      </c>
      <c r="K56" s="3">
        <v>1</v>
      </c>
      <c r="L56" s="3">
        <v>2</v>
      </c>
      <c r="M56" s="3">
        <v>2</v>
      </c>
      <c r="N56" s="3">
        <v>2</v>
      </c>
      <c r="O56" s="3">
        <v>2</v>
      </c>
      <c r="P56" s="3">
        <v>1</v>
      </c>
      <c r="Q56" s="3">
        <v>1</v>
      </c>
      <c r="R56" s="3">
        <v>1</v>
      </c>
      <c r="S56" s="3">
        <v>1</v>
      </c>
      <c r="T56" s="3">
        <v>1</v>
      </c>
      <c r="U56" s="3">
        <v>1</v>
      </c>
    </row>
    <row r="57" spans="1:21" x14ac:dyDescent="0.4">
      <c r="A57" s="3" t="s">
        <v>97</v>
      </c>
      <c r="B57" s="3">
        <v>2</v>
      </c>
      <c r="C57" s="3">
        <v>5</v>
      </c>
      <c r="D57" s="3">
        <v>2</v>
      </c>
      <c r="E57" s="3">
        <v>7</v>
      </c>
      <c r="F57" s="3">
        <v>5</v>
      </c>
      <c r="G57" s="3">
        <v>5</v>
      </c>
      <c r="H57" s="3">
        <v>2</v>
      </c>
      <c r="I57" s="3">
        <v>2</v>
      </c>
      <c r="J57" s="3">
        <v>7</v>
      </c>
      <c r="K57" s="3">
        <v>2</v>
      </c>
      <c r="L57" s="3">
        <v>2</v>
      </c>
      <c r="M57" s="3">
        <v>2</v>
      </c>
      <c r="N57" s="3">
        <v>5</v>
      </c>
      <c r="O57" s="3">
        <v>7</v>
      </c>
      <c r="P57" s="3">
        <v>4</v>
      </c>
      <c r="Q57" s="3">
        <v>7</v>
      </c>
      <c r="R57" s="3">
        <v>4</v>
      </c>
      <c r="S57" s="3">
        <v>2</v>
      </c>
      <c r="T57" s="3">
        <v>5</v>
      </c>
      <c r="U57" s="3">
        <v>2</v>
      </c>
    </row>
    <row r="58" spans="1:21" x14ac:dyDescent="0.4">
      <c r="A58" s="3" t="s">
        <v>98</v>
      </c>
      <c r="B58" s="3">
        <v>2</v>
      </c>
      <c r="C58" s="3">
        <v>2</v>
      </c>
      <c r="D58" s="3">
        <v>14</v>
      </c>
      <c r="E58" s="3">
        <v>14</v>
      </c>
      <c r="F58" s="3">
        <v>5</v>
      </c>
      <c r="G58" s="3">
        <v>11</v>
      </c>
      <c r="H58" s="3">
        <v>10</v>
      </c>
      <c r="I58" s="3">
        <v>5</v>
      </c>
      <c r="J58" s="3">
        <v>5</v>
      </c>
      <c r="K58" s="3">
        <v>3</v>
      </c>
      <c r="L58" s="3">
        <v>11</v>
      </c>
      <c r="M58" s="3">
        <v>5</v>
      </c>
      <c r="N58" s="3">
        <v>15</v>
      </c>
      <c r="O58" s="3">
        <v>15</v>
      </c>
      <c r="P58" s="3">
        <v>1</v>
      </c>
      <c r="Q58" s="3">
        <v>4</v>
      </c>
      <c r="R58" s="3">
        <v>14</v>
      </c>
      <c r="S58" s="3">
        <v>16</v>
      </c>
      <c r="T58" s="3">
        <v>4</v>
      </c>
      <c r="U58" s="3">
        <v>7</v>
      </c>
    </row>
    <row r="59" spans="1:21" x14ac:dyDescent="0.4">
      <c r="A59" s="3" t="s">
        <v>99</v>
      </c>
      <c r="B59" s="3">
        <v>3</v>
      </c>
      <c r="C59" s="3">
        <v>1</v>
      </c>
      <c r="D59" s="3">
        <v>3</v>
      </c>
      <c r="E59" s="3">
        <v>2</v>
      </c>
      <c r="F59" s="3">
        <v>3</v>
      </c>
      <c r="G59" s="3">
        <v>1</v>
      </c>
      <c r="H59" s="3">
        <v>3</v>
      </c>
      <c r="I59" s="3">
        <v>4</v>
      </c>
      <c r="J59" s="3">
        <v>2</v>
      </c>
      <c r="K59" s="3">
        <v>3</v>
      </c>
      <c r="L59" s="3">
        <v>3</v>
      </c>
      <c r="M59" s="3">
        <v>3</v>
      </c>
      <c r="N59" s="3">
        <v>2</v>
      </c>
      <c r="O59" s="3">
        <v>2</v>
      </c>
      <c r="P59" s="3">
        <v>2</v>
      </c>
      <c r="Q59" s="3">
        <v>2</v>
      </c>
      <c r="R59" s="3">
        <v>3</v>
      </c>
      <c r="S59" s="3">
        <v>3</v>
      </c>
      <c r="T59" s="3">
        <v>2</v>
      </c>
      <c r="U59" s="3">
        <v>3</v>
      </c>
    </row>
    <row r="60" spans="1:21" x14ac:dyDescent="0.4">
      <c r="A60" s="3" t="s">
        <v>100</v>
      </c>
      <c r="B60" s="3">
        <v>5</v>
      </c>
      <c r="C60" s="3">
        <v>1</v>
      </c>
      <c r="D60" s="3">
        <v>2</v>
      </c>
      <c r="E60" s="3">
        <v>3</v>
      </c>
      <c r="F60" s="3">
        <v>6</v>
      </c>
      <c r="G60" s="3">
        <v>1</v>
      </c>
      <c r="H60" s="3">
        <v>5</v>
      </c>
      <c r="I60" s="3">
        <v>5</v>
      </c>
      <c r="J60" s="3">
        <v>7</v>
      </c>
      <c r="K60" s="3">
        <v>1</v>
      </c>
      <c r="L60" s="3">
        <v>7</v>
      </c>
      <c r="M60" s="3">
        <v>4</v>
      </c>
      <c r="N60" s="3">
        <v>1</v>
      </c>
      <c r="O60" s="3">
        <v>6</v>
      </c>
      <c r="P60" s="3">
        <v>2</v>
      </c>
      <c r="Q60" s="3">
        <v>6</v>
      </c>
      <c r="R60" s="3">
        <v>3</v>
      </c>
      <c r="S60" s="3">
        <v>1</v>
      </c>
      <c r="T60" s="3">
        <v>2</v>
      </c>
      <c r="U60" s="3">
        <v>1</v>
      </c>
    </row>
    <row r="61" spans="1:21" x14ac:dyDescent="0.4">
      <c r="A61" s="3" t="s">
        <v>101</v>
      </c>
      <c r="B61" s="3">
        <v>1</v>
      </c>
      <c r="C61" s="3">
        <v>1</v>
      </c>
      <c r="D61" s="3">
        <v>4</v>
      </c>
      <c r="E61" s="3">
        <v>5</v>
      </c>
      <c r="F61" s="3">
        <v>4</v>
      </c>
      <c r="G61" s="3">
        <v>4</v>
      </c>
      <c r="H61" s="3">
        <v>4</v>
      </c>
      <c r="I61" s="3">
        <v>4</v>
      </c>
      <c r="J61" s="3">
        <v>4</v>
      </c>
      <c r="K61" s="3">
        <v>1</v>
      </c>
      <c r="L61" s="3">
        <v>5</v>
      </c>
      <c r="M61" s="3">
        <v>4</v>
      </c>
      <c r="N61" s="3">
        <v>4</v>
      </c>
      <c r="O61" s="3">
        <v>4</v>
      </c>
      <c r="P61" s="3">
        <v>0</v>
      </c>
      <c r="Q61" s="3">
        <v>4</v>
      </c>
      <c r="R61" s="3">
        <v>1</v>
      </c>
      <c r="S61" s="3">
        <v>1</v>
      </c>
      <c r="T61" s="3">
        <v>4</v>
      </c>
      <c r="U61" s="3">
        <v>4</v>
      </c>
    </row>
    <row r="62" spans="1:21" x14ac:dyDescent="0.4">
      <c r="A62" s="3" t="s">
        <v>1171</v>
      </c>
      <c r="B62" s="3">
        <v>4</v>
      </c>
      <c r="C62" s="3">
        <v>3</v>
      </c>
      <c r="D62" s="3">
        <v>4</v>
      </c>
      <c r="E62" s="3">
        <v>4</v>
      </c>
      <c r="F62" s="3">
        <v>3</v>
      </c>
      <c r="G62" s="3">
        <v>3</v>
      </c>
      <c r="H62" s="3">
        <v>4</v>
      </c>
      <c r="I62" s="3">
        <v>3</v>
      </c>
      <c r="J62" s="3">
        <v>3</v>
      </c>
      <c r="K62" s="3">
        <v>4</v>
      </c>
      <c r="L62" s="3">
        <v>4</v>
      </c>
      <c r="M62" s="3">
        <v>4</v>
      </c>
      <c r="N62" s="3">
        <v>0</v>
      </c>
      <c r="O62" s="3">
        <v>4</v>
      </c>
      <c r="P62" s="3">
        <v>4</v>
      </c>
      <c r="Q62" s="3">
        <v>0</v>
      </c>
      <c r="R62" s="3">
        <v>3</v>
      </c>
      <c r="S62" s="3">
        <v>4</v>
      </c>
      <c r="T62" s="3">
        <v>4</v>
      </c>
      <c r="U62" s="3">
        <v>4</v>
      </c>
    </row>
    <row r="63" spans="1:21" x14ac:dyDescent="0.4">
      <c r="A63" s="3" t="s">
        <v>1172</v>
      </c>
      <c r="B63" s="3">
        <v>2</v>
      </c>
      <c r="C63" s="3">
        <v>3</v>
      </c>
      <c r="D63" s="3">
        <v>2</v>
      </c>
      <c r="E63" s="3">
        <v>2</v>
      </c>
      <c r="F63" s="3">
        <v>3</v>
      </c>
      <c r="G63" s="3">
        <v>3</v>
      </c>
      <c r="H63" s="3">
        <v>3</v>
      </c>
      <c r="I63" s="3">
        <v>2</v>
      </c>
      <c r="J63" s="3">
        <v>2</v>
      </c>
      <c r="K63" s="3">
        <v>2</v>
      </c>
      <c r="L63" s="3">
        <v>2</v>
      </c>
      <c r="M63" s="3">
        <v>3</v>
      </c>
      <c r="N63" s="3">
        <v>0</v>
      </c>
      <c r="O63" s="3">
        <v>2</v>
      </c>
      <c r="P63" s="3">
        <v>2</v>
      </c>
      <c r="Q63" s="3">
        <v>1</v>
      </c>
      <c r="R63" s="3">
        <v>2</v>
      </c>
      <c r="S63" s="3">
        <v>3</v>
      </c>
      <c r="T63" s="3">
        <v>3</v>
      </c>
      <c r="U63" s="3">
        <v>2</v>
      </c>
    </row>
    <row r="64" spans="1:21" x14ac:dyDescent="0.4">
      <c r="A64" s="4" t="s">
        <v>109</v>
      </c>
      <c r="B64" s="3">
        <v>3</v>
      </c>
      <c r="C64" s="3">
        <v>2</v>
      </c>
      <c r="D64" s="3">
        <v>3</v>
      </c>
      <c r="E64" s="3">
        <v>3</v>
      </c>
      <c r="F64" s="3">
        <v>3</v>
      </c>
      <c r="G64" s="3">
        <v>3</v>
      </c>
      <c r="H64" s="3">
        <v>3</v>
      </c>
      <c r="I64" s="3">
        <v>2</v>
      </c>
      <c r="J64" s="3">
        <v>3</v>
      </c>
      <c r="K64" s="3">
        <v>2</v>
      </c>
      <c r="L64" s="3">
        <v>3</v>
      </c>
      <c r="M64" s="3">
        <v>3</v>
      </c>
      <c r="N64" s="3">
        <v>1</v>
      </c>
      <c r="O64" s="3">
        <v>3</v>
      </c>
      <c r="P64" s="3">
        <v>4</v>
      </c>
      <c r="Q64" s="3">
        <v>3</v>
      </c>
      <c r="R64" s="3">
        <v>2</v>
      </c>
      <c r="S64" s="3">
        <v>4</v>
      </c>
      <c r="T64" s="3">
        <v>4</v>
      </c>
      <c r="U64" s="3">
        <v>2</v>
      </c>
    </row>
    <row r="65" spans="1:21" x14ac:dyDescent="0.4">
      <c r="A65" s="4" t="s">
        <v>110</v>
      </c>
      <c r="B65" s="3">
        <v>4</v>
      </c>
      <c r="C65" s="3">
        <v>4</v>
      </c>
      <c r="D65" s="3">
        <v>2</v>
      </c>
      <c r="E65" s="3">
        <v>3</v>
      </c>
      <c r="F65" s="3">
        <v>3</v>
      </c>
      <c r="G65" s="3">
        <v>3</v>
      </c>
      <c r="H65" s="3">
        <v>3</v>
      </c>
      <c r="I65" s="3">
        <v>2</v>
      </c>
      <c r="J65" s="3">
        <v>4</v>
      </c>
      <c r="K65" s="3">
        <v>4</v>
      </c>
      <c r="L65" s="3">
        <v>2</v>
      </c>
      <c r="M65" s="3">
        <v>3</v>
      </c>
      <c r="N65" s="3">
        <v>1</v>
      </c>
      <c r="O65" s="3">
        <v>1</v>
      </c>
      <c r="P65" s="3">
        <v>4</v>
      </c>
      <c r="Q65" s="3">
        <v>3</v>
      </c>
      <c r="R65" s="3">
        <v>1</v>
      </c>
      <c r="S65" s="3">
        <v>3</v>
      </c>
      <c r="T65" s="3">
        <v>4</v>
      </c>
      <c r="U65" s="3">
        <v>2</v>
      </c>
    </row>
    <row r="66" spans="1:21" x14ac:dyDescent="0.4">
      <c r="A66" s="4" t="s">
        <v>111</v>
      </c>
      <c r="B66" s="3">
        <v>3</v>
      </c>
      <c r="C66" s="3">
        <v>3</v>
      </c>
      <c r="D66" s="3">
        <v>3</v>
      </c>
      <c r="E66" s="3">
        <v>3</v>
      </c>
      <c r="F66" s="3">
        <v>3</v>
      </c>
      <c r="G66" s="3">
        <v>3</v>
      </c>
      <c r="H66" s="3">
        <v>3</v>
      </c>
      <c r="I66" s="3">
        <v>3</v>
      </c>
      <c r="J66" s="3">
        <v>3</v>
      </c>
      <c r="K66" s="3">
        <v>4</v>
      </c>
      <c r="L66" s="3">
        <v>3</v>
      </c>
      <c r="M66" s="3">
        <v>3</v>
      </c>
      <c r="N66" s="3">
        <v>0</v>
      </c>
      <c r="O66" s="3">
        <v>3</v>
      </c>
      <c r="P66" s="3">
        <v>4</v>
      </c>
      <c r="Q66" s="3">
        <v>3</v>
      </c>
      <c r="R66" s="3">
        <v>3</v>
      </c>
      <c r="S66" s="3">
        <v>4</v>
      </c>
      <c r="T66" s="3">
        <v>4</v>
      </c>
      <c r="U66" s="3">
        <v>2</v>
      </c>
    </row>
    <row r="67" spans="1:21" x14ac:dyDescent="0.4">
      <c r="A67" s="4" t="s">
        <v>112</v>
      </c>
      <c r="B67" s="3">
        <v>4</v>
      </c>
      <c r="C67" s="3">
        <v>4</v>
      </c>
      <c r="D67" s="3">
        <v>3</v>
      </c>
      <c r="E67" s="3">
        <v>3</v>
      </c>
      <c r="F67" s="3">
        <v>3</v>
      </c>
      <c r="G67" s="3">
        <v>3</v>
      </c>
      <c r="H67" s="3">
        <v>3</v>
      </c>
      <c r="I67" s="3">
        <v>3</v>
      </c>
      <c r="J67" s="3">
        <v>3</v>
      </c>
      <c r="K67" s="3">
        <v>4</v>
      </c>
      <c r="L67" s="3">
        <v>3</v>
      </c>
      <c r="M67" s="3">
        <v>3</v>
      </c>
      <c r="N67" s="3">
        <v>0</v>
      </c>
      <c r="O67" s="3">
        <v>3</v>
      </c>
      <c r="P67" s="3">
        <v>4</v>
      </c>
      <c r="Q67" s="3">
        <v>3</v>
      </c>
      <c r="R67" s="3">
        <v>3</v>
      </c>
      <c r="S67" s="3">
        <v>4</v>
      </c>
      <c r="T67" s="3">
        <v>4</v>
      </c>
      <c r="U67" s="3">
        <v>4</v>
      </c>
    </row>
    <row r="68" spans="1:21" x14ac:dyDescent="0.4">
      <c r="A68" s="4" t="s">
        <v>113</v>
      </c>
      <c r="B68" s="3">
        <v>4</v>
      </c>
      <c r="C68" s="3">
        <v>4</v>
      </c>
      <c r="D68" s="3">
        <v>3</v>
      </c>
      <c r="E68" s="3">
        <v>3</v>
      </c>
      <c r="F68" s="3">
        <v>3</v>
      </c>
      <c r="G68" s="3">
        <v>3</v>
      </c>
      <c r="H68" s="3">
        <v>3</v>
      </c>
      <c r="I68" s="3">
        <v>3</v>
      </c>
      <c r="J68" s="3">
        <v>3</v>
      </c>
      <c r="K68" s="3">
        <v>4</v>
      </c>
      <c r="L68" s="3">
        <v>3</v>
      </c>
      <c r="M68" s="3">
        <v>4</v>
      </c>
      <c r="N68" s="3">
        <v>0</v>
      </c>
      <c r="O68" s="3">
        <v>2</v>
      </c>
      <c r="P68" s="3">
        <v>4</v>
      </c>
      <c r="Q68" s="3">
        <v>3</v>
      </c>
      <c r="R68" s="3">
        <v>3</v>
      </c>
      <c r="S68" s="3">
        <v>3</v>
      </c>
      <c r="T68" s="3">
        <v>4</v>
      </c>
      <c r="U68" s="3">
        <v>3</v>
      </c>
    </row>
    <row r="69" spans="1:21" x14ac:dyDescent="0.4">
      <c r="A69" s="4" t="s">
        <v>114</v>
      </c>
      <c r="B69" s="3">
        <v>3</v>
      </c>
      <c r="C69" s="3">
        <v>3</v>
      </c>
      <c r="D69" s="3">
        <v>3</v>
      </c>
      <c r="E69" s="3">
        <v>3</v>
      </c>
      <c r="F69" s="3">
        <v>3</v>
      </c>
      <c r="G69" s="3">
        <v>3</v>
      </c>
      <c r="H69" s="3">
        <v>3</v>
      </c>
      <c r="I69" s="3">
        <v>3</v>
      </c>
      <c r="J69" s="3">
        <v>3</v>
      </c>
      <c r="K69" s="3">
        <v>2</v>
      </c>
      <c r="L69" s="3">
        <v>3</v>
      </c>
      <c r="M69" s="3">
        <v>3</v>
      </c>
      <c r="N69" s="3">
        <v>0</v>
      </c>
      <c r="O69" s="3">
        <v>3</v>
      </c>
      <c r="P69" s="3">
        <v>4</v>
      </c>
      <c r="Q69" s="3">
        <v>2</v>
      </c>
      <c r="R69" s="3">
        <v>2</v>
      </c>
      <c r="S69" s="3">
        <v>4</v>
      </c>
      <c r="T69" s="3">
        <v>3</v>
      </c>
      <c r="U69" s="3">
        <v>2</v>
      </c>
    </row>
    <row r="70" spans="1:21" x14ac:dyDescent="0.4">
      <c r="A70" s="4" t="s">
        <v>115</v>
      </c>
      <c r="B70" s="3">
        <v>3</v>
      </c>
      <c r="C70" s="3">
        <v>3</v>
      </c>
      <c r="D70" s="3">
        <v>2</v>
      </c>
      <c r="E70" s="3">
        <v>3</v>
      </c>
      <c r="F70" s="3">
        <v>3</v>
      </c>
      <c r="G70" s="3">
        <v>4</v>
      </c>
      <c r="H70" s="3">
        <v>3</v>
      </c>
      <c r="I70" s="3">
        <v>3</v>
      </c>
      <c r="J70" s="3">
        <v>3</v>
      </c>
      <c r="K70" s="3">
        <v>4</v>
      </c>
      <c r="L70" s="3">
        <v>3</v>
      </c>
      <c r="M70" s="3">
        <v>3</v>
      </c>
      <c r="N70" s="3">
        <v>2</v>
      </c>
      <c r="O70" s="3">
        <v>3</v>
      </c>
      <c r="P70" s="3">
        <v>2</v>
      </c>
      <c r="Q70" s="3">
        <v>3</v>
      </c>
      <c r="R70" s="3">
        <v>2</v>
      </c>
      <c r="S70" s="3">
        <v>4</v>
      </c>
      <c r="T70" s="3">
        <v>3</v>
      </c>
      <c r="U70" s="3">
        <v>2</v>
      </c>
    </row>
    <row r="71" spans="1:21" x14ac:dyDescent="0.4">
      <c r="A71" s="4" t="s">
        <v>116</v>
      </c>
      <c r="B71" s="3">
        <v>4</v>
      </c>
      <c r="C71" s="3">
        <v>4</v>
      </c>
      <c r="D71" s="3">
        <v>3</v>
      </c>
      <c r="E71" s="3">
        <v>3</v>
      </c>
      <c r="F71" s="3">
        <v>3</v>
      </c>
      <c r="G71" s="3">
        <v>4</v>
      </c>
      <c r="H71" s="3">
        <v>3</v>
      </c>
      <c r="I71" s="3">
        <v>3</v>
      </c>
      <c r="J71" s="3">
        <v>3</v>
      </c>
      <c r="K71" s="3">
        <v>4</v>
      </c>
      <c r="L71" s="3">
        <v>3</v>
      </c>
      <c r="M71" s="3">
        <v>4</v>
      </c>
      <c r="N71" s="3">
        <v>0</v>
      </c>
      <c r="O71" s="3">
        <v>4</v>
      </c>
      <c r="P71" s="3">
        <v>3</v>
      </c>
      <c r="Q71" s="3">
        <v>3</v>
      </c>
      <c r="R71" s="3">
        <v>3</v>
      </c>
      <c r="S71" s="3">
        <v>4</v>
      </c>
      <c r="T71" s="3">
        <v>3</v>
      </c>
      <c r="U71" s="3">
        <v>3</v>
      </c>
    </row>
    <row r="72" spans="1:21" x14ac:dyDescent="0.4">
      <c r="A72" s="4" t="s">
        <v>1173</v>
      </c>
      <c r="B72" s="3">
        <v>3</v>
      </c>
      <c r="C72" s="3">
        <v>4</v>
      </c>
      <c r="D72" s="3">
        <v>3</v>
      </c>
      <c r="E72" s="3">
        <v>3</v>
      </c>
      <c r="F72" s="3">
        <v>3</v>
      </c>
      <c r="G72" s="3">
        <v>4</v>
      </c>
      <c r="H72" s="3">
        <v>3</v>
      </c>
      <c r="I72" s="3">
        <v>3</v>
      </c>
      <c r="J72" s="3">
        <v>4</v>
      </c>
      <c r="K72" s="3">
        <v>4</v>
      </c>
      <c r="L72" s="3">
        <v>4</v>
      </c>
      <c r="M72" s="3">
        <v>4</v>
      </c>
      <c r="N72" s="3">
        <v>0</v>
      </c>
      <c r="O72" s="3">
        <v>4</v>
      </c>
      <c r="P72" s="3">
        <v>4</v>
      </c>
      <c r="Q72" s="3">
        <v>3</v>
      </c>
      <c r="R72" s="3">
        <v>3</v>
      </c>
      <c r="S72" s="3">
        <v>4</v>
      </c>
      <c r="T72" s="3">
        <v>4</v>
      </c>
      <c r="U72" s="3">
        <v>3</v>
      </c>
    </row>
    <row r="73" spans="1:21" x14ac:dyDescent="0.4">
      <c r="A73" s="4" t="s">
        <v>118</v>
      </c>
      <c r="B73" s="3">
        <v>4</v>
      </c>
      <c r="C73" s="3">
        <v>0</v>
      </c>
      <c r="D73" s="3">
        <v>4</v>
      </c>
      <c r="E73" s="3">
        <v>4</v>
      </c>
      <c r="F73" s="3">
        <v>3</v>
      </c>
      <c r="G73" s="3">
        <v>4</v>
      </c>
      <c r="H73" s="3">
        <v>3</v>
      </c>
      <c r="I73" s="3">
        <v>4</v>
      </c>
      <c r="J73" s="3">
        <v>4</v>
      </c>
      <c r="K73" s="3">
        <v>0</v>
      </c>
      <c r="L73" s="3">
        <v>4</v>
      </c>
      <c r="M73" s="3">
        <v>4</v>
      </c>
      <c r="N73" s="3">
        <v>0</v>
      </c>
      <c r="O73" s="3">
        <v>4</v>
      </c>
      <c r="P73" s="3">
        <v>4</v>
      </c>
      <c r="Q73" s="3">
        <v>4</v>
      </c>
      <c r="R73" s="3">
        <v>4</v>
      </c>
      <c r="S73" s="3">
        <v>4</v>
      </c>
      <c r="T73" s="3">
        <v>4</v>
      </c>
      <c r="U73" s="3">
        <v>4</v>
      </c>
    </row>
    <row r="74" spans="1:21" x14ac:dyDescent="0.4">
      <c r="A74" s="8" t="s">
        <v>102</v>
      </c>
      <c r="B74" s="3" t="s">
        <v>2451</v>
      </c>
      <c r="C74" s="3">
        <v>20</v>
      </c>
      <c r="D74" s="3">
        <v>15</v>
      </c>
      <c r="E74" s="3">
        <v>20</v>
      </c>
      <c r="F74" s="3">
        <v>20</v>
      </c>
      <c r="G74" s="3">
        <v>20</v>
      </c>
      <c r="H74" s="3" t="s">
        <v>2460</v>
      </c>
      <c r="I74" s="3" t="s">
        <v>2463</v>
      </c>
      <c r="J74" s="3" t="s">
        <v>2467</v>
      </c>
      <c r="K74" s="3">
        <v>14</v>
      </c>
      <c r="L74" s="3" t="s">
        <v>2471</v>
      </c>
      <c r="M74" s="3" t="s">
        <v>2475</v>
      </c>
      <c r="N74" s="3" t="s">
        <v>2481</v>
      </c>
      <c r="O74" s="3" t="s">
        <v>2486</v>
      </c>
      <c r="P74" s="3" t="s">
        <v>2488</v>
      </c>
      <c r="Q74" s="3">
        <v>20</v>
      </c>
      <c r="R74" s="3">
        <v>10</v>
      </c>
      <c r="S74" s="3">
        <v>3</v>
      </c>
      <c r="T74" s="3" t="s">
        <v>2496</v>
      </c>
      <c r="U74" s="3" t="s">
        <v>2500</v>
      </c>
    </row>
    <row r="75" spans="1:21" x14ac:dyDescent="0.4">
      <c r="A75" s="8" t="s">
        <v>103</v>
      </c>
      <c r="B75" s="9">
        <v>2</v>
      </c>
      <c r="C75" s="3" t="s">
        <v>2452</v>
      </c>
      <c r="D75" s="3" t="s">
        <v>2455</v>
      </c>
      <c r="E75" s="3">
        <v>0</v>
      </c>
      <c r="F75" s="3">
        <v>1</v>
      </c>
      <c r="G75" s="3">
        <v>0</v>
      </c>
      <c r="H75" s="3">
        <v>1</v>
      </c>
      <c r="I75" s="3">
        <v>2</v>
      </c>
      <c r="J75" s="3">
        <v>1</v>
      </c>
      <c r="K75" s="3">
        <v>2</v>
      </c>
      <c r="L75" s="3">
        <v>4</v>
      </c>
      <c r="M75" s="3" t="s">
        <v>2476</v>
      </c>
      <c r="N75" s="3" t="s">
        <v>2482</v>
      </c>
      <c r="O75" s="3" t="s">
        <v>2476</v>
      </c>
      <c r="P75" s="3" t="s">
        <v>2489</v>
      </c>
      <c r="Q75" s="3" t="s">
        <v>2483</v>
      </c>
      <c r="R75" s="3" t="s">
        <v>2479</v>
      </c>
      <c r="S75" s="3">
        <v>5</v>
      </c>
      <c r="T75" s="3">
        <v>1</v>
      </c>
      <c r="U75" s="3">
        <v>4</v>
      </c>
    </row>
    <row r="76" spans="1:21" x14ac:dyDescent="0.4">
      <c r="A76" s="8" t="s">
        <v>104</v>
      </c>
      <c r="B76" s="9" t="s">
        <v>2452</v>
      </c>
      <c r="C76" s="3">
        <v>0</v>
      </c>
      <c r="D76" s="3" t="s">
        <v>2456</v>
      </c>
      <c r="E76" s="3">
        <v>0</v>
      </c>
      <c r="F76" s="3">
        <v>0</v>
      </c>
      <c r="G76" s="3">
        <v>0</v>
      </c>
      <c r="H76" s="3">
        <v>1</v>
      </c>
      <c r="I76" s="3" t="s">
        <v>2464</v>
      </c>
      <c r="J76" s="3" t="s">
        <v>2468</v>
      </c>
      <c r="K76" s="3">
        <v>2</v>
      </c>
      <c r="L76" s="3" t="s">
        <v>2472</v>
      </c>
      <c r="M76" s="3" t="s">
        <v>2477</v>
      </c>
      <c r="N76" s="3" t="s">
        <v>2483</v>
      </c>
      <c r="O76" s="3" t="s">
        <v>2487</v>
      </c>
      <c r="P76" s="3" t="s">
        <v>2490</v>
      </c>
      <c r="Q76" s="3">
        <v>4</v>
      </c>
      <c r="R76" s="3">
        <v>7</v>
      </c>
      <c r="S76" s="3">
        <v>1</v>
      </c>
      <c r="T76" s="3" t="s">
        <v>2497</v>
      </c>
      <c r="U76" s="3">
        <v>3</v>
      </c>
    </row>
    <row r="77" spans="1:21" x14ac:dyDescent="0.4">
      <c r="A77" s="8" t="s">
        <v>105</v>
      </c>
      <c r="B77" s="9">
        <v>1</v>
      </c>
      <c r="C77" s="3">
        <v>2</v>
      </c>
      <c r="D77" s="3">
        <v>1</v>
      </c>
      <c r="E77" s="3">
        <v>3</v>
      </c>
      <c r="F77" s="3">
        <v>2</v>
      </c>
      <c r="G77" s="3">
        <v>2</v>
      </c>
      <c r="H77" s="3">
        <v>2</v>
      </c>
      <c r="I77" s="3">
        <v>2</v>
      </c>
      <c r="J77" s="3">
        <v>2</v>
      </c>
      <c r="K77" s="3">
        <v>1</v>
      </c>
      <c r="L77" s="3">
        <v>2</v>
      </c>
      <c r="M77" s="3">
        <v>1</v>
      </c>
      <c r="N77" s="3">
        <v>1</v>
      </c>
      <c r="O77" s="3">
        <v>2</v>
      </c>
      <c r="P77" s="3">
        <v>1</v>
      </c>
      <c r="Q77" s="3">
        <v>4</v>
      </c>
      <c r="R77" s="3">
        <v>1</v>
      </c>
      <c r="S77" s="3">
        <v>2</v>
      </c>
      <c r="T77" s="3">
        <v>2</v>
      </c>
      <c r="U77" s="3">
        <v>2</v>
      </c>
    </row>
    <row r="78" spans="1:21" x14ac:dyDescent="0.4">
      <c r="A78" s="8" t="s">
        <v>106</v>
      </c>
      <c r="B78" s="10">
        <v>4</v>
      </c>
      <c r="C78" s="3" t="s">
        <v>2453</v>
      </c>
      <c r="D78" s="3">
        <v>1</v>
      </c>
      <c r="E78" s="3">
        <v>7</v>
      </c>
      <c r="F78" s="3">
        <v>2</v>
      </c>
      <c r="G78" s="3" t="s">
        <v>2459</v>
      </c>
      <c r="H78" s="3" t="s">
        <v>2461</v>
      </c>
      <c r="I78" s="3">
        <v>1</v>
      </c>
      <c r="J78" s="3">
        <v>6</v>
      </c>
      <c r="K78" s="3">
        <v>1</v>
      </c>
      <c r="L78" s="3" t="s">
        <v>2473</v>
      </c>
      <c r="M78" s="3" t="s">
        <v>2478</v>
      </c>
      <c r="N78" s="3" t="s">
        <v>2484</v>
      </c>
      <c r="O78" s="3">
        <v>3</v>
      </c>
      <c r="P78" s="3">
        <v>0</v>
      </c>
      <c r="Q78" s="3">
        <v>9</v>
      </c>
      <c r="R78" s="3" t="s">
        <v>2493</v>
      </c>
      <c r="S78" s="3">
        <v>1</v>
      </c>
      <c r="T78" s="3" t="s">
        <v>2498</v>
      </c>
      <c r="U78" s="3" t="s">
        <v>2501</v>
      </c>
    </row>
    <row r="79" spans="1:21" x14ac:dyDescent="0.4">
      <c r="A79" s="8" t="s">
        <v>119</v>
      </c>
      <c r="B79" s="3">
        <v>4</v>
      </c>
      <c r="C79" s="3" t="s">
        <v>2443</v>
      </c>
      <c r="D79" s="3">
        <v>1</v>
      </c>
      <c r="E79" s="3">
        <v>5</v>
      </c>
      <c r="F79" s="3">
        <v>1</v>
      </c>
      <c r="G79" s="3">
        <v>1</v>
      </c>
      <c r="H79" s="3">
        <v>1</v>
      </c>
      <c r="I79" s="3" t="s">
        <v>2465</v>
      </c>
      <c r="J79" s="3" t="s">
        <v>2469</v>
      </c>
      <c r="K79" s="3">
        <v>4</v>
      </c>
      <c r="L79" s="3">
        <v>5</v>
      </c>
      <c r="M79" s="3" t="s">
        <v>2479</v>
      </c>
      <c r="N79" s="3">
        <v>1</v>
      </c>
      <c r="O79" s="3">
        <v>0</v>
      </c>
      <c r="P79" s="3">
        <v>1</v>
      </c>
      <c r="Q79" s="3">
        <v>6</v>
      </c>
      <c r="R79" s="3" t="s">
        <v>2494</v>
      </c>
      <c r="S79" s="3">
        <v>5</v>
      </c>
      <c r="T79" s="3">
        <v>1</v>
      </c>
      <c r="U79" s="3" t="s">
        <v>2502</v>
      </c>
    </row>
    <row r="80" spans="1:21" x14ac:dyDescent="0.4">
      <c r="A80" s="8" t="s">
        <v>120</v>
      </c>
      <c r="B80" s="3">
        <v>1</v>
      </c>
      <c r="C80" s="3" t="s">
        <v>2454</v>
      </c>
      <c r="D80" s="3" t="s">
        <v>2457</v>
      </c>
      <c r="E80" s="3">
        <v>15</v>
      </c>
      <c r="F80" s="3" t="s">
        <v>2458</v>
      </c>
      <c r="G80" s="3" t="s">
        <v>2452</v>
      </c>
      <c r="H80" s="3" t="s">
        <v>2462</v>
      </c>
      <c r="I80" s="3" t="s">
        <v>2466</v>
      </c>
      <c r="J80" s="3" t="s">
        <v>2470</v>
      </c>
      <c r="K80" s="3">
        <v>1</v>
      </c>
      <c r="L80" s="3" t="s">
        <v>2474</v>
      </c>
      <c r="M80" s="3" t="s">
        <v>2480</v>
      </c>
      <c r="N80" s="3" t="s">
        <v>2485</v>
      </c>
      <c r="O80" s="3">
        <v>0</v>
      </c>
      <c r="P80" s="3" t="s">
        <v>2491</v>
      </c>
      <c r="Q80" s="3" t="s">
        <v>2492</v>
      </c>
      <c r="R80" s="3" t="s">
        <v>2495</v>
      </c>
      <c r="S80" s="3">
        <v>2</v>
      </c>
      <c r="T80" s="3" t="s">
        <v>2499</v>
      </c>
      <c r="U80" s="3" t="s">
        <v>2503</v>
      </c>
    </row>
    <row r="81" spans="1:21" x14ac:dyDescent="0.4">
      <c r="A81" s="3" t="s">
        <v>598</v>
      </c>
      <c r="B81" s="3">
        <v>2</v>
      </c>
      <c r="C81" s="3">
        <v>2</v>
      </c>
      <c r="D81" s="3">
        <v>2</v>
      </c>
      <c r="E81" s="3">
        <v>2</v>
      </c>
      <c r="F81" s="3">
        <v>1</v>
      </c>
      <c r="G81" s="3">
        <v>1</v>
      </c>
      <c r="H81" s="3">
        <v>2</v>
      </c>
      <c r="I81" s="3">
        <v>2</v>
      </c>
      <c r="J81" s="3">
        <v>1</v>
      </c>
      <c r="K81" s="3">
        <v>2</v>
      </c>
      <c r="L81" s="3">
        <v>2</v>
      </c>
      <c r="M81" s="3">
        <v>2</v>
      </c>
      <c r="N81" s="3">
        <v>1</v>
      </c>
      <c r="O81" s="3">
        <v>2</v>
      </c>
      <c r="P81" s="3">
        <v>1</v>
      </c>
      <c r="Q81" s="3">
        <v>2</v>
      </c>
      <c r="R81" s="3">
        <v>2</v>
      </c>
      <c r="S81" s="3">
        <v>2</v>
      </c>
      <c r="T81" s="3">
        <v>2</v>
      </c>
      <c r="U81" s="3">
        <v>2</v>
      </c>
    </row>
    <row r="82" spans="1:21" x14ac:dyDescent="0.4">
      <c r="A82" s="3"/>
      <c r="B82" s="3" t="s">
        <v>1264</v>
      </c>
      <c r="C82" s="3" t="s">
        <v>561</v>
      </c>
      <c r="D82" s="3" t="s">
        <v>562</v>
      </c>
      <c r="E82" s="3" t="s">
        <v>563</v>
      </c>
      <c r="F82" s="3" t="s">
        <v>564</v>
      </c>
      <c r="G82" s="3" t="s">
        <v>565</v>
      </c>
      <c r="H82" s="3" t="s">
        <v>566</v>
      </c>
      <c r="I82" s="3" t="s">
        <v>567</v>
      </c>
      <c r="J82" s="3" t="s">
        <v>568</v>
      </c>
      <c r="K82" s="3" t="s">
        <v>569</v>
      </c>
      <c r="L82" s="3" t="s">
        <v>570</v>
      </c>
      <c r="M82" s="3" t="s">
        <v>571</v>
      </c>
      <c r="N82" s="3" t="s">
        <v>572</v>
      </c>
      <c r="O82" s="3" t="s">
        <v>573</v>
      </c>
      <c r="P82" s="3" t="s">
        <v>574</v>
      </c>
      <c r="Q82" s="3" t="s">
        <v>575</v>
      </c>
      <c r="R82" s="3" t="s">
        <v>576</v>
      </c>
      <c r="S82" s="3" t="s">
        <v>577</v>
      </c>
      <c r="T82" s="3" t="s">
        <v>578</v>
      </c>
      <c r="U82" s="3" t="s">
        <v>579</v>
      </c>
    </row>
    <row r="83" spans="1:21" x14ac:dyDescent="0.4">
      <c r="A83" s="3" t="s">
        <v>0</v>
      </c>
      <c r="B83" s="3">
        <v>1</v>
      </c>
      <c r="C83" s="3">
        <v>2</v>
      </c>
      <c r="D83" s="3">
        <v>2</v>
      </c>
      <c r="E83" s="3">
        <v>1</v>
      </c>
      <c r="F83" s="3">
        <v>2</v>
      </c>
      <c r="G83" s="3">
        <v>2</v>
      </c>
      <c r="H83" s="3">
        <v>1</v>
      </c>
      <c r="I83" s="3">
        <v>2</v>
      </c>
      <c r="J83" s="3">
        <v>2</v>
      </c>
      <c r="K83" s="3">
        <v>1</v>
      </c>
      <c r="L83" s="3">
        <v>1</v>
      </c>
      <c r="M83" s="3">
        <v>1</v>
      </c>
      <c r="N83" s="3">
        <v>1</v>
      </c>
      <c r="O83" s="3">
        <v>1</v>
      </c>
      <c r="P83" s="3">
        <v>2</v>
      </c>
      <c r="Q83" s="3">
        <v>2</v>
      </c>
      <c r="R83" s="3">
        <v>1</v>
      </c>
      <c r="S83" s="3">
        <v>0</v>
      </c>
      <c r="T83" s="3">
        <v>2</v>
      </c>
      <c r="U83" s="3">
        <v>2</v>
      </c>
    </row>
    <row r="84" spans="1:21" x14ac:dyDescent="0.4">
      <c r="A84" s="3" t="s">
        <v>97</v>
      </c>
      <c r="B84" s="3">
        <v>4</v>
      </c>
      <c r="C84" s="3">
        <v>3</v>
      </c>
      <c r="D84" s="3">
        <v>2</v>
      </c>
      <c r="E84" s="3">
        <v>7</v>
      </c>
      <c r="F84" s="3">
        <v>2</v>
      </c>
      <c r="G84" s="3">
        <v>4</v>
      </c>
      <c r="H84" s="3">
        <v>4</v>
      </c>
      <c r="I84" s="3">
        <v>7</v>
      </c>
      <c r="J84" s="3">
        <v>5</v>
      </c>
      <c r="K84" s="3">
        <v>7</v>
      </c>
      <c r="L84" s="3">
        <v>5</v>
      </c>
      <c r="M84" s="3">
        <v>5</v>
      </c>
      <c r="N84" s="3">
        <v>5</v>
      </c>
      <c r="O84" s="3">
        <v>7</v>
      </c>
      <c r="P84" s="3">
        <v>2</v>
      </c>
      <c r="Q84" s="3">
        <v>2</v>
      </c>
      <c r="R84" s="3">
        <v>4</v>
      </c>
      <c r="S84" s="3">
        <v>0</v>
      </c>
      <c r="T84" s="3">
        <v>2</v>
      </c>
      <c r="U84" s="3">
        <v>3</v>
      </c>
    </row>
    <row r="85" spans="1:21" x14ac:dyDescent="0.4">
      <c r="A85" s="3" t="s">
        <v>98</v>
      </c>
      <c r="B85" s="3">
        <v>8</v>
      </c>
      <c r="C85" s="3">
        <v>9</v>
      </c>
      <c r="D85" s="3">
        <v>14</v>
      </c>
      <c r="E85" s="3">
        <v>11</v>
      </c>
      <c r="F85" s="3">
        <v>15</v>
      </c>
      <c r="G85" s="3">
        <v>7</v>
      </c>
      <c r="H85" s="3">
        <v>10</v>
      </c>
      <c r="I85" s="3">
        <v>5</v>
      </c>
      <c r="J85" s="3">
        <v>1</v>
      </c>
      <c r="K85" s="3">
        <v>6</v>
      </c>
      <c r="L85" s="3">
        <v>11</v>
      </c>
      <c r="M85" s="3">
        <v>6</v>
      </c>
      <c r="N85" s="3">
        <v>2</v>
      </c>
      <c r="O85" s="3">
        <v>14</v>
      </c>
      <c r="P85" s="3">
        <v>7</v>
      </c>
      <c r="Q85" s="3">
        <v>9</v>
      </c>
      <c r="R85" s="3">
        <v>12</v>
      </c>
      <c r="S85" s="3">
        <v>0</v>
      </c>
      <c r="T85" s="3">
        <v>11</v>
      </c>
      <c r="U85" s="3">
        <v>8</v>
      </c>
    </row>
    <row r="86" spans="1:21" x14ac:dyDescent="0.4">
      <c r="A86" s="3" t="s">
        <v>99</v>
      </c>
      <c r="B86" s="3">
        <v>4</v>
      </c>
      <c r="C86" s="3">
        <v>3</v>
      </c>
      <c r="D86" s="3">
        <v>4</v>
      </c>
      <c r="E86" s="3">
        <v>2</v>
      </c>
      <c r="F86" s="3">
        <v>3</v>
      </c>
      <c r="G86" s="3">
        <v>3</v>
      </c>
      <c r="H86" s="3">
        <v>3</v>
      </c>
      <c r="I86" s="3">
        <v>2</v>
      </c>
      <c r="J86" s="3">
        <v>3</v>
      </c>
      <c r="K86" s="3">
        <v>1</v>
      </c>
      <c r="L86" s="3">
        <v>3</v>
      </c>
      <c r="M86" s="3">
        <v>2</v>
      </c>
      <c r="N86" s="3">
        <v>5</v>
      </c>
      <c r="O86" s="3">
        <v>2</v>
      </c>
      <c r="P86" s="3">
        <v>3</v>
      </c>
      <c r="Q86" s="3">
        <v>3</v>
      </c>
      <c r="R86" s="3">
        <v>1</v>
      </c>
      <c r="S86" s="3">
        <v>3</v>
      </c>
      <c r="T86" s="3">
        <v>3</v>
      </c>
      <c r="U86" s="3">
        <v>1</v>
      </c>
    </row>
    <row r="87" spans="1:21" x14ac:dyDescent="0.4">
      <c r="A87" s="3" t="s">
        <v>100</v>
      </c>
      <c r="B87" s="3">
        <v>4</v>
      </c>
      <c r="C87" s="3">
        <v>1</v>
      </c>
      <c r="D87" s="3">
        <v>6</v>
      </c>
      <c r="E87" s="3">
        <v>6</v>
      </c>
      <c r="F87" s="3">
        <v>5</v>
      </c>
      <c r="G87" s="3">
        <v>1</v>
      </c>
      <c r="H87" s="3">
        <v>3</v>
      </c>
      <c r="I87" s="3">
        <v>7</v>
      </c>
      <c r="J87" s="3">
        <v>2</v>
      </c>
      <c r="K87" s="3">
        <v>6</v>
      </c>
      <c r="L87" s="3">
        <v>3</v>
      </c>
      <c r="M87" s="3">
        <v>4</v>
      </c>
      <c r="N87" s="3">
        <v>7</v>
      </c>
      <c r="O87" s="3">
        <v>6</v>
      </c>
      <c r="P87" s="3">
        <v>1</v>
      </c>
      <c r="Q87" s="3">
        <v>5</v>
      </c>
      <c r="R87" s="3">
        <v>1</v>
      </c>
      <c r="S87" s="3">
        <v>6</v>
      </c>
      <c r="T87" s="3">
        <v>1</v>
      </c>
      <c r="U87" s="3">
        <v>2</v>
      </c>
    </row>
    <row r="88" spans="1:21" x14ac:dyDescent="0.4">
      <c r="A88" s="3" t="s">
        <v>101</v>
      </c>
      <c r="B88" s="3">
        <v>5</v>
      </c>
      <c r="C88" s="3">
        <v>4</v>
      </c>
      <c r="D88" s="3">
        <v>1</v>
      </c>
      <c r="E88" s="3">
        <v>1</v>
      </c>
      <c r="F88" s="3">
        <v>2</v>
      </c>
      <c r="G88" s="3">
        <v>4</v>
      </c>
      <c r="H88" s="3">
        <v>4</v>
      </c>
      <c r="I88" s="3">
        <v>4</v>
      </c>
      <c r="J88" s="3">
        <v>4</v>
      </c>
      <c r="K88" s="3">
        <v>2</v>
      </c>
      <c r="L88" s="3">
        <v>4</v>
      </c>
      <c r="M88" s="3">
        <v>4</v>
      </c>
      <c r="N88" s="3">
        <v>4</v>
      </c>
      <c r="O88" s="3">
        <v>1</v>
      </c>
      <c r="P88" s="3">
        <v>1</v>
      </c>
      <c r="Q88" s="3">
        <v>1</v>
      </c>
      <c r="R88" s="3">
        <v>4</v>
      </c>
      <c r="S88" s="3">
        <v>0</v>
      </c>
      <c r="T88" s="3">
        <v>4</v>
      </c>
      <c r="U88" s="3">
        <v>4</v>
      </c>
    </row>
    <row r="89" spans="1:21" x14ac:dyDescent="0.4">
      <c r="A89" s="3" t="s">
        <v>1171</v>
      </c>
      <c r="B89" s="3">
        <v>3</v>
      </c>
      <c r="C89" s="3">
        <v>4</v>
      </c>
      <c r="D89" s="3">
        <v>3</v>
      </c>
      <c r="E89" s="3">
        <v>4</v>
      </c>
      <c r="F89" s="3">
        <v>0</v>
      </c>
      <c r="G89" s="3">
        <v>3</v>
      </c>
      <c r="H89" s="3">
        <v>3</v>
      </c>
      <c r="I89" s="3">
        <v>0</v>
      </c>
      <c r="J89" s="3">
        <v>3</v>
      </c>
      <c r="K89" s="3">
        <v>0</v>
      </c>
      <c r="L89" s="3">
        <v>4</v>
      </c>
      <c r="M89" s="3">
        <v>4</v>
      </c>
      <c r="N89" s="3">
        <v>3</v>
      </c>
      <c r="O89" s="3">
        <v>4</v>
      </c>
      <c r="P89" s="3">
        <v>4</v>
      </c>
      <c r="Q89" s="3">
        <v>4</v>
      </c>
      <c r="R89" s="3">
        <v>4</v>
      </c>
      <c r="S89" s="3">
        <v>0</v>
      </c>
      <c r="T89" s="3">
        <v>4</v>
      </c>
      <c r="U89" s="3">
        <v>4</v>
      </c>
    </row>
    <row r="90" spans="1:21" x14ac:dyDescent="0.4">
      <c r="A90" s="3" t="s">
        <v>1172</v>
      </c>
      <c r="B90" s="3">
        <v>2</v>
      </c>
      <c r="C90" s="3">
        <v>3</v>
      </c>
      <c r="D90" s="3">
        <v>2</v>
      </c>
      <c r="E90" s="3">
        <v>2</v>
      </c>
      <c r="F90" s="3">
        <v>0</v>
      </c>
      <c r="G90" s="3">
        <v>3</v>
      </c>
      <c r="H90" s="3">
        <v>1</v>
      </c>
      <c r="I90" s="3">
        <v>0</v>
      </c>
      <c r="J90" s="3">
        <v>3</v>
      </c>
      <c r="K90" s="3">
        <v>1</v>
      </c>
      <c r="L90" s="3">
        <v>2</v>
      </c>
      <c r="M90" s="3">
        <v>2</v>
      </c>
      <c r="N90" s="3">
        <v>2</v>
      </c>
      <c r="O90" s="3">
        <v>3</v>
      </c>
      <c r="P90" s="3">
        <v>2</v>
      </c>
      <c r="Q90" s="3">
        <v>2</v>
      </c>
      <c r="R90" s="3">
        <v>3</v>
      </c>
      <c r="S90" s="3">
        <v>0</v>
      </c>
      <c r="T90" s="3">
        <v>2</v>
      </c>
      <c r="U90" s="3">
        <v>2</v>
      </c>
    </row>
    <row r="91" spans="1:21" x14ac:dyDescent="0.4">
      <c r="A91" s="4" t="s">
        <v>109</v>
      </c>
      <c r="B91" s="3">
        <v>2</v>
      </c>
      <c r="C91" s="3">
        <v>4</v>
      </c>
      <c r="D91" s="3">
        <v>4</v>
      </c>
      <c r="E91" s="3">
        <v>3</v>
      </c>
      <c r="F91" s="3">
        <v>0</v>
      </c>
      <c r="G91" s="3">
        <v>3</v>
      </c>
      <c r="H91" s="3">
        <v>3</v>
      </c>
      <c r="I91" s="3">
        <v>0</v>
      </c>
      <c r="J91" s="3">
        <v>2</v>
      </c>
      <c r="K91" s="3">
        <v>1</v>
      </c>
      <c r="L91" s="3">
        <v>3</v>
      </c>
      <c r="M91" s="3">
        <v>3</v>
      </c>
      <c r="N91" s="3">
        <v>4</v>
      </c>
      <c r="O91" s="3">
        <v>3</v>
      </c>
      <c r="P91" s="3">
        <v>2</v>
      </c>
      <c r="Q91" s="3">
        <v>3</v>
      </c>
      <c r="R91" s="3">
        <v>4</v>
      </c>
      <c r="S91" s="3">
        <v>0</v>
      </c>
      <c r="T91" s="3">
        <v>3</v>
      </c>
      <c r="U91" s="3">
        <v>3</v>
      </c>
    </row>
    <row r="92" spans="1:21" x14ac:dyDescent="0.4">
      <c r="A92" s="4" t="s">
        <v>110</v>
      </c>
      <c r="B92" s="3">
        <v>2</v>
      </c>
      <c r="C92" s="3">
        <v>3</v>
      </c>
      <c r="D92" s="3">
        <v>2</v>
      </c>
      <c r="E92" s="3">
        <v>3</v>
      </c>
      <c r="F92" s="3">
        <v>1</v>
      </c>
      <c r="G92" s="3">
        <v>3</v>
      </c>
      <c r="H92" s="3">
        <v>2</v>
      </c>
      <c r="I92" s="3">
        <v>0</v>
      </c>
      <c r="J92" s="3">
        <v>3</v>
      </c>
      <c r="K92" s="3">
        <v>2</v>
      </c>
      <c r="L92" s="3">
        <v>2</v>
      </c>
      <c r="M92" s="3">
        <v>3</v>
      </c>
      <c r="N92" s="3">
        <v>4</v>
      </c>
      <c r="O92" s="3">
        <v>3</v>
      </c>
      <c r="P92" s="3">
        <v>2</v>
      </c>
      <c r="Q92" s="3">
        <v>1</v>
      </c>
      <c r="R92" s="3">
        <v>3</v>
      </c>
      <c r="S92" s="3">
        <v>0</v>
      </c>
      <c r="T92" s="3">
        <v>2</v>
      </c>
      <c r="U92" s="3">
        <v>3</v>
      </c>
    </row>
    <row r="93" spans="1:21" x14ac:dyDescent="0.4">
      <c r="A93" s="4" t="s">
        <v>111</v>
      </c>
      <c r="B93" s="3">
        <v>2</v>
      </c>
      <c r="C93" s="3">
        <v>4</v>
      </c>
      <c r="D93" s="3">
        <v>4</v>
      </c>
      <c r="E93" s="3">
        <v>3</v>
      </c>
      <c r="F93" s="3">
        <v>0</v>
      </c>
      <c r="G93" s="3">
        <v>3</v>
      </c>
      <c r="H93" s="3">
        <v>3</v>
      </c>
      <c r="I93" s="3">
        <v>0</v>
      </c>
      <c r="J93" s="3">
        <v>3</v>
      </c>
      <c r="K93" s="3">
        <v>0</v>
      </c>
      <c r="L93" s="3">
        <v>3</v>
      </c>
      <c r="M93" s="3">
        <v>3</v>
      </c>
      <c r="N93" s="3">
        <v>4</v>
      </c>
      <c r="O93" s="3">
        <v>3</v>
      </c>
      <c r="P93" s="3">
        <v>2</v>
      </c>
      <c r="Q93" s="3">
        <v>2</v>
      </c>
      <c r="R93" s="3">
        <v>4</v>
      </c>
      <c r="S93" s="3">
        <v>0</v>
      </c>
      <c r="T93" s="3">
        <v>3</v>
      </c>
      <c r="U93" s="3">
        <v>3</v>
      </c>
    </row>
    <row r="94" spans="1:21" x14ac:dyDescent="0.4">
      <c r="A94" s="4" t="s">
        <v>112</v>
      </c>
      <c r="B94" s="3">
        <v>4</v>
      </c>
      <c r="C94" s="3">
        <v>4</v>
      </c>
      <c r="D94" s="3">
        <v>4</v>
      </c>
      <c r="E94" s="3">
        <v>3</v>
      </c>
      <c r="F94" s="3">
        <v>0</v>
      </c>
      <c r="G94" s="3">
        <v>3</v>
      </c>
      <c r="H94" s="3">
        <v>3</v>
      </c>
      <c r="I94" s="3">
        <v>0</v>
      </c>
      <c r="J94" s="3">
        <v>3</v>
      </c>
      <c r="K94" s="3">
        <v>0</v>
      </c>
      <c r="L94" s="3">
        <v>3</v>
      </c>
      <c r="M94" s="3">
        <v>3</v>
      </c>
      <c r="N94" s="3">
        <v>3</v>
      </c>
      <c r="O94" s="3">
        <v>3</v>
      </c>
      <c r="P94" s="3">
        <v>2</v>
      </c>
      <c r="Q94" s="3">
        <v>4</v>
      </c>
      <c r="R94" s="3">
        <v>4</v>
      </c>
      <c r="S94" s="3">
        <v>0</v>
      </c>
      <c r="T94" s="3">
        <v>3</v>
      </c>
      <c r="U94" s="3">
        <v>3</v>
      </c>
    </row>
    <row r="95" spans="1:21" x14ac:dyDescent="0.4">
      <c r="A95" s="4" t="s">
        <v>113</v>
      </c>
      <c r="B95" s="3">
        <v>3</v>
      </c>
      <c r="C95" s="3">
        <v>3</v>
      </c>
      <c r="D95" s="3">
        <v>4</v>
      </c>
      <c r="E95" s="3">
        <v>3</v>
      </c>
      <c r="F95" s="3">
        <v>0</v>
      </c>
      <c r="G95" s="3">
        <v>3</v>
      </c>
      <c r="H95" s="3">
        <v>3</v>
      </c>
      <c r="I95" s="3">
        <v>0</v>
      </c>
      <c r="J95" s="3">
        <v>3</v>
      </c>
      <c r="K95" s="3">
        <v>0</v>
      </c>
      <c r="L95" s="3">
        <v>3</v>
      </c>
      <c r="M95" s="3">
        <v>3</v>
      </c>
      <c r="N95" s="3">
        <v>0</v>
      </c>
      <c r="O95" s="3">
        <v>3</v>
      </c>
      <c r="P95" s="3">
        <v>3</v>
      </c>
      <c r="Q95" s="3">
        <v>2</v>
      </c>
      <c r="R95" s="3">
        <v>4</v>
      </c>
      <c r="S95" s="3">
        <v>0</v>
      </c>
      <c r="T95" s="3">
        <v>3</v>
      </c>
      <c r="U95" s="3">
        <v>3</v>
      </c>
    </row>
    <row r="96" spans="1:21" x14ac:dyDescent="0.4">
      <c r="A96" s="4" t="s">
        <v>114</v>
      </c>
      <c r="B96" s="3">
        <v>2</v>
      </c>
      <c r="C96" s="3">
        <v>4</v>
      </c>
      <c r="D96" s="3">
        <v>4</v>
      </c>
      <c r="E96" s="3">
        <v>3</v>
      </c>
      <c r="F96" s="3">
        <v>0</v>
      </c>
      <c r="G96" s="3">
        <v>3</v>
      </c>
      <c r="H96" s="3">
        <v>3</v>
      </c>
      <c r="I96" s="3">
        <v>0</v>
      </c>
      <c r="J96" s="3">
        <v>3</v>
      </c>
      <c r="K96" s="3">
        <v>1</v>
      </c>
      <c r="L96" s="3">
        <v>3</v>
      </c>
      <c r="M96" s="3">
        <v>3</v>
      </c>
      <c r="N96" s="3">
        <v>2</v>
      </c>
      <c r="O96" s="3">
        <v>3</v>
      </c>
      <c r="P96" s="3">
        <v>2</v>
      </c>
      <c r="Q96" s="3">
        <v>3</v>
      </c>
      <c r="R96" s="3">
        <v>3</v>
      </c>
      <c r="S96" s="3">
        <v>0</v>
      </c>
      <c r="T96" s="3">
        <v>2</v>
      </c>
      <c r="U96" s="3">
        <v>3</v>
      </c>
    </row>
    <row r="97" spans="1:21" x14ac:dyDescent="0.4">
      <c r="A97" s="4" t="s">
        <v>115</v>
      </c>
      <c r="B97" s="3">
        <v>2</v>
      </c>
      <c r="C97" s="3">
        <v>3</v>
      </c>
      <c r="D97" s="3">
        <v>2</v>
      </c>
      <c r="E97" s="3">
        <v>3</v>
      </c>
      <c r="F97" s="3">
        <v>1</v>
      </c>
      <c r="G97" s="3">
        <v>3</v>
      </c>
      <c r="H97" s="3">
        <v>3</v>
      </c>
      <c r="I97" s="3">
        <v>0</v>
      </c>
      <c r="J97" s="3">
        <v>3</v>
      </c>
      <c r="K97" s="3">
        <v>3</v>
      </c>
      <c r="L97" s="3">
        <v>3</v>
      </c>
      <c r="M97" s="3">
        <v>3</v>
      </c>
      <c r="N97" s="3">
        <v>0</v>
      </c>
      <c r="O97" s="3">
        <v>3</v>
      </c>
      <c r="P97" s="3">
        <v>2</v>
      </c>
      <c r="Q97" s="3">
        <v>1</v>
      </c>
      <c r="R97" s="3">
        <v>4</v>
      </c>
      <c r="S97" s="3">
        <v>0</v>
      </c>
      <c r="T97" s="3">
        <v>3</v>
      </c>
      <c r="U97" s="3">
        <v>2</v>
      </c>
    </row>
    <row r="98" spans="1:21" x14ac:dyDescent="0.4">
      <c r="A98" s="4" t="s">
        <v>116</v>
      </c>
      <c r="B98" s="3">
        <v>1</v>
      </c>
      <c r="C98" s="3">
        <v>3</v>
      </c>
      <c r="D98" s="3">
        <v>4</v>
      </c>
      <c r="E98" s="3">
        <v>4</v>
      </c>
      <c r="F98" s="3">
        <v>2</v>
      </c>
      <c r="G98" s="3">
        <v>3</v>
      </c>
      <c r="H98" s="3">
        <v>3</v>
      </c>
      <c r="I98" s="3">
        <v>0</v>
      </c>
      <c r="J98" s="3">
        <v>3</v>
      </c>
      <c r="K98" s="3">
        <v>4</v>
      </c>
      <c r="L98" s="3">
        <v>3</v>
      </c>
      <c r="M98" s="3">
        <v>3</v>
      </c>
      <c r="N98" s="3">
        <v>3</v>
      </c>
      <c r="O98" s="3">
        <v>4</v>
      </c>
      <c r="P98" s="3">
        <v>2</v>
      </c>
      <c r="Q98" s="3">
        <v>2</v>
      </c>
      <c r="R98" s="3">
        <v>4</v>
      </c>
      <c r="S98" s="3">
        <v>0</v>
      </c>
      <c r="T98" s="3">
        <v>3</v>
      </c>
      <c r="U98" s="3">
        <v>2</v>
      </c>
    </row>
    <row r="99" spans="1:21" x14ac:dyDescent="0.4">
      <c r="A99" s="4" t="s">
        <v>1173</v>
      </c>
      <c r="B99" s="3">
        <v>3</v>
      </c>
      <c r="C99" s="3">
        <v>4</v>
      </c>
      <c r="D99" s="3">
        <v>4</v>
      </c>
      <c r="E99" s="3">
        <v>4</v>
      </c>
      <c r="F99" s="3">
        <v>0</v>
      </c>
      <c r="G99" s="3">
        <v>3</v>
      </c>
      <c r="H99" s="3">
        <v>3</v>
      </c>
      <c r="I99" s="3">
        <v>0</v>
      </c>
      <c r="J99" s="3">
        <v>3</v>
      </c>
      <c r="K99" s="3">
        <v>4</v>
      </c>
      <c r="L99" s="3">
        <v>3</v>
      </c>
      <c r="M99" s="3">
        <v>3</v>
      </c>
      <c r="N99" s="3">
        <v>4</v>
      </c>
      <c r="O99" s="3">
        <v>4</v>
      </c>
      <c r="P99" s="3">
        <v>4</v>
      </c>
      <c r="Q99" s="3">
        <v>4</v>
      </c>
      <c r="R99" s="3">
        <v>4</v>
      </c>
      <c r="S99" s="3">
        <v>0</v>
      </c>
      <c r="T99" s="3">
        <v>3</v>
      </c>
      <c r="U99" s="3">
        <v>4</v>
      </c>
    </row>
    <row r="100" spans="1:21" x14ac:dyDescent="0.4">
      <c r="A100" s="4" t="s">
        <v>118</v>
      </c>
      <c r="B100" s="3">
        <v>4</v>
      </c>
      <c r="C100" s="3">
        <v>4</v>
      </c>
      <c r="D100" s="3">
        <v>3</v>
      </c>
      <c r="E100" s="3">
        <v>4</v>
      </c>
      <c r="F100" s="3">
        <v>0</v>
      </c>
      <c r="G100" s="3">
        <v>3</v>
      </c>
      <c r="H100" s="3">
        <v>4</v>
      </c>
      <c r="I100" s="3">
        <v>0</v>
      </c>
      <c r="J100" s="3">
        <v>3</v>
      </c>
      <c r="K100" s="3">
        <v>0</v>
      </c>
      <c r="L100" s="3">
        <v>4</v>
      </c>
      <c r="M100" s="3">
        <v>3</v>
      </c>
      <c r="N100" s="3">
        <v>4</v>
      </c>
      <c r="O100" s="3">
        <v>1</v>
      </c>
      <c r="P100" s="3">
        <v>4</v>
      </c>
      <c r="Q100" s="3">
        <v>4</v>
      </c>
      <c r="R100" s="3">
        <v>4</v>
      </c>
      <c r="S100" s="3">
        <v>0</v>
      </c>
      <c r="T100" s="3">
        <v>4</v>
      </c>
      <c r="U100" s="3">
        <v>4</v>
      </c>
    </row>
    <row r="101" spans="1:21" x14ac:dyDescent="0.4">
      <c r="A101" s="8" t="s">
        <v>102</v>
      </c>
      <c r="B101" s="3" t="s">
        <v>2504</v>
      </c>
      <c r="C101" s="3">
        <v>6</v>
      </c>
      <c r="D101" s="3">
        <v>20</v>
      </c>
      <c r="E101" s="3" t="s">
        <v>2508</v>
      </c>
      <c r="F101" s="3">
        <v>13</v>
      </c>
      <c r="G101" s="3">
        <v>20</v>
      </c>
      <c r="H101" s="3">
        <v>11</v>
      </c>
      <c r="I101" s="3" t="s">
        <v>2520</v>
      </c>
      <c r="J101" s="3">
        <v>11</v>
      </c>
      <c r="K101" s="3" t="s">
        <v>2523</v>
      </c>
      <c r="L101" s="3">
        <v>20</v>
      </c>
      <c r="M101" s="3">
        <v>1</v>
      </c>
      <c r="N101" s="3">
        <v>20</v>
      </c>
      <c r="O101" s="3" t="s">
        <v>2535</v>
      </c>
      <c r="P101" s="3" t="s">
        <v>2537</v>
      </c>
      <c r="Q101" s="3" t="s">
        <v>2540</v>
      </c>
      <c r="R101" s="3">
        <v>13</v>
      </c>
      <c r="S101" s="3">
        <v>19</v>
      </c>
      <c r="T101" s="3" t="s">
        <v>2545</v>
      </c>
      <c r="U101" s="3">
        <v>1</v>
      </c>
    </row>
    <row r="102" spans="1:21" x14ac:dyDescent="0.4">
      <c r="A102" s="8" t="s">
        <v>103</v>
      </c>
      <c r="B102" s="9">
        <v>2</v>
      </c>
      <c r="C102" s="3" t="s">
        <v>2476</v>
      </c>
      <c r="D102" s="3">
        <v>0</v>
      </c>
      <c r="E102" s="3">
        <v>1</v>
      </c>
      <c r="F102" s="3" t="s">
        <v>2511</v>
      </c>
      <c r="G102" s="3">
        <v>4</v>
      </c>
      <c r="H102" s="3">
        <v>1</v>
      </c>
      <c r="I102" s="3">
        <v>4</v>
      </c>
      <c r="J102" s="3">
        <v>4</v>
      </c>
      <c r="K102" s="3" t="s">
        <v>2524</v>
      </c>
      <c r="L102" s="3" t="s">
        <v>2529</v>
      </c>
      <c r="M102" s="3">
        <v>5</v>
      </c>
      <c r="N102" s="3" t="s">
        <v>2533</v>
      </c>
      <c r="O102" s="3" t="s">
        <v>2502</v>
      </c>
      <c r="P102" s="3">
        <v>4</v>
      </c>
      <c r="Q102" s="3">
        <v>2</v>
      </c>
      <c r="R102" s="3" t="s">
        <v>2516</v>
      </c>
      <c r="S102" s="3">
        <v>1</v>
      </c>
      <c r="T102" s="3" t="s">
        <v>2476</v>
      </c>
      <c r="U102" s="3" t="s">
        <v>2547</v>
      </c>
    </row>
    <row r="103" spans="1:21" x14ac:dyDescent="0.4">
      <c r="A103" s="8" t="s">
        <v>104</v>
      </c>
      <c r="B103" s="9" t="s">
        <v>2502</v>
      </c>
      <c r="C103" s="3">
        <v>2</v>
      </c>
      <c r="D103" s="3">
        <v>1</v>
      </c>
      <c r="E103" s="3">
        <v>4</v>
      </c>
      <c r="F103" s="3" t="s">
        <v>2512</v>
      </c>
      <c r="G103" s="3">
        <v>0</v>
      </c>
      <c r="H103" s="3" t="s">
        <v>2516</v>
      </c>
      <c r="I103" s="3">
        <v>1</v>
      </c>
      <c r="J103" s="3">
        <v>1</v>
      </c>
      <c r="K103" s="3" t="s">
        <v>2525</v>
      </c>
      <c r="L103" s="3">
        <v>0</v>
      </c>
      <c r="M103" s="3">
        <v>1</v>
      </c>
      <c r="N103" s="3">
        <v>7</v>
      </c>
      <c r="O103" s="3" t="s">
        <v>2502</v>
      </c>
      <c r="P103" s="3" t="s">
        <v>2538</v>
      </c>
      <c r="Q103" s="3" t="s">
        <v>2502</v>
      </c>
      <c r="R103" s="3" t="s">
        <v>2542</v>
      </c>
      <c r="S103" s="3">
        <v>4</v>
      </c>
      <c r="T103" s="3" t="s">
        <v>2479</v>
      </c>
      <c r="U103" s="3" t="s">
        <v>2548</v>
      </c>
    </row>
    <row r="104" spans="1:21" x14ac:dyDescent="0.4">
      <c r="A104" s="8" t="s">
        <v>105</v>
      </c>
      <c r="B104" s="9">
        <v>2</v>
      </c>
      <c r="C104" s="3">
        <v>2</v>
      </c>
      <c r="D104" s="3">
        <v>3</v>
      </c>
      <c r="E104" s="3">
        <v>2</v>
      </c>
      <c r="F104" s="3">
        <v>2</v>
      </c>
      <c r="G104" s="3">
        <v>2</v>
      </c>
      <c r="H104" s="3">
        <v>1</v>
      </c>
      <c r="I104" s="3">
        <v>2</v>
      </c>
      <c r="J104" s="3">
        <v>4</v>
      </c>
      <c r="K104" s="3">
        <v>2</v>
      </c>
      <c r="L104" s="3">
        <v>2</v>
      </c>
      <c r="M104" s="3">
        <v>2</v>
      </c>
      <c r="N104" s="3">
        <v>2</v>
      </c>
      <c r="O104" s="3">
        <v>2</v>
      </c>
      <c r="P104" s="3">
        <v>2</v>
      </c>
      <c r="Q104" s="3">
        <v>1</v>
      </c>
      <c r="R104" s="3">
        <v>2</v>
      </c>
      <c r="S104" s="3">
        <v>4</v>
      </c>
      <c r="T104" s="3">
        <v>2</v>
      </c>
      <c r="U104" s="3">
        <v>1</v>
      </c>
    </row>
    <row r="105" spans="1:21" x14ac:dyDescent="0.4">
      <c r="A105" s="8" t="s">
        <v>106</v>
      </c>
      <c r="B105" s="10">
        <v>2</v>
      </c>
      <c r="C105" s="3" t="s">
        <v>2506</v>
      </c>
      <c r="D105" s="3" t="s">
        <v>2507</v>
      </c>
      <c r="E105" s="3" t="s">
        <v>2509</v>
      </c>
      <c r="F105" s="3" t="s">
        <v>2513</v>
      </c>
      <c r="G105" s="3" t="s">
        <v>2515</v>
      </c>
      <c r="H105" s="3">
        <v>3</v>
      </c>
      <c r="I105" s="3">
        <v>9</v>
      </c>
      <c r="J105" s="3">
        <v>1</v>
      </c>
      <c r="K105" s="3" t="s">
        <v>2526</v>
      </c>
      <c r="L105" s="3">
        <v>3</v>
      </c>
      <c r="M105" s="3" t="s">
        <v>2531</v>
      </c>
      <c r="N105" s="3" t="s">
        <v>2534</v>
      </c>
      <c r="O105" s="3" t="s">
        <v>2536</v>
      </c>
      <c r="P105" s="3" t="s">
        <v>2469</v>
      </c>
      <c r="Q105" s="3">
        <v>3</v>
      </c>
      <c r="R105" s="3" t="s">
        <v>2543</v>
      </c>
      <c r="S105" s="3">
        <v>5</v>
      </c>
      <c r="T105" s="3" t="s">
        <v>2546</v>
      </c>
      <c r="U105" s="3" t="s">
        <v>2549</v>
      </c>
    </row>
    <row r="106" spans="1:21" x14ac:dyDescent="0.4">
      <c r="A106" s="8" t="s">
        <v>119</v>
      </c>
      <c r="B106" s="3" t="s">
        <v>2502</v>
      </c>
      <c r="C106" s="3">
        <v>1</v>
      </c>
      <c r="D106" s="3">
        <v>0</v>
      </c>
      <c r="E106" s="3">
        <v>1</v>
      </c>
      <c r="F106" s="3">
        <v>4</v>
      </c>
      <c r="G106" s="3">
        <v>1</v>
      </c>
      <c r="H106" s="3" t="s">
        <v>2517</v>
      </c>
      <c r="I106" s="3">
        <v>2</v>
      </c>
      <c r="J106" s="3">
        <v>1</v>
      </c>
      <c r="K106" s="3" t="s">
        <v>2527</v>
      </c>
      <c r="L106" s="3">
        <v>1</v>
      </c>
      <c r="M106" s="3">
        <v>1</v>
      </c>
      <c r="N106" s="3">
        <v>0</v>
      </c>
      <c r="O106" s="3">
        <v>1</v>
      </c>
      <c r="P106" s="3">
        <v>1</v>
      </c>
      <c r="Q106" s="3">
        <v>4</v>
      </c>
      <c r="R106" s="3">
        <v>1</v>
      </c>
      <c r="S106" s="3">
        <v>0</v>
      </c>
      <c r="T106" s="3" t="s">
        <v>2533</v>
      </c>
      <c r="U106" s="3" t="s">
        <v>2550</v>
      </c>
    </row>
    <row r="107" spans="1:21" x14ac:dyDescent="0.4">
      <c r="A107" s="8" t="s">
        <v>120</v>
      </c>
      <c r="B107" s="3" t="s">
        <v>2505</v>
      </c>
      <c r="C107" s="3">
        <v>8</v>
      </c>
      <c r="D107" s="3">
        <v>1</v>
      </c>
      <c r="E107" s="3" t="s">
        <v>2510</v>
      </c>
      <c r="F107" s="3" t="s">
        <v>2514</v>
      </c>
      <c r="G107" s="3">
        <v>2</v>
      </c>
      <c r="H107" s="3" t="s">
        <v>2518</v>
      </c>
      <c r="I107" s="3" t="s">
        <v>2521</v>
      </c>
      <c r="J107" s="3" t="s">
        <v>2522</v>
      </c>
      <c r="K107" s="3" t="s">
        <v>2528</v>
      </c>
      <c r="L107" s="3" t="s">
        <v>2530</v>
      </c>
      <c r="M107" s="3" t="s">
        <v>2532</v>
      </c>
      <c r="N107" s="3">
        <v>0</v>
      </c>
      <c r="O107" s="3" t="s">
        <v>2528</v>
      </c>
      <c r="P107" s="3" t="s">
        <v>2539</v>
      </c>
      <c r="Q107" s="3" t="s">
        <v>2541</v>
      </c>
      <c r="R107" s="3" t="s">
        <v>2544</v>
      </c>
      <c r="S107" s="3">
        <v>0</v>
      </c>
      <c r="T107" s="3" t="s">
        <v>2502</v>
      </c>
      <c r="U107" s="3" t="s">
        <v>2551</v>
      </c>
    </row>
    <row r="108" spans="1:21" x14ac:dyDescent="0.4">
      <c r="A108" s="3" t="s">
        <v>598</v>
      </c>
      <c r="B108" s="3">
        <v>2</v>
      </c>
      <c r="C108" s="3">
        <v>1</v>
      </c>
      <c r="D108" s="3">
        <v>2</v>
      </c>
      <c r="E108" s="3">
        <v>2</v>
      </c>
      <c r="F108" s="3">
        <v>2</v>
      </c>
      <c r="G108" s="3">
        <v>2</v>
      </c>
      <c r="H108" s="3">
        <v>1</v>
      </c>
      <c r="I108" s="3">
        <v>1</v>
      </c>
      <c r="J108" s="3">
        <v>2</v>
      </c>
      <c r="K108" s="3">
        <v>1</v>
      </c>
      <c r="L108" s="3">
        <v>2</v>
      </c>
      <c r="M108" s="3">
        <v>1</v>
      </c>
      <c r="N108" s="3">
        <v>2</v>
      </c>
      <c r="O108" s="3">
        <v>2</v>
      </c>
      <c r="P108" s="3">
        <v>2</v>
      </c>
      <c r="Q108" s="3">
        <v>1</v>
      </c>
      <c r="R108" s="3">
        <v>1</v>
      </c>
      <c r="S108" s="3">
        <v>2</v>
      </c>
      <c r="T108" s="3">
        <v>2</v>
      </c>
      <c r="U108" s="3">
        <v>2</v>
      </c>
    </row>
    <row r="109" spans="1:21" x14ac:dyDescent="0.4">
      <c r="A109" s="3"/>
      <c r="B109" s="3" t="s">
        <v>1265</v>
      </c>
      <c r="C109" s="3" t="s">
        <v>580</v>
      </c>
      <c r="D109" s="3" t="s">
        <v>581</v>
      </c>
      <c r="E109" s="3" t="s">
        <v>582</v>
      </c>
      <c r="F109" s="3" t="s">
        <v>583</v>
      </c>
      <c r="G109" s="3" t="s">
        <v>584</v>
      </c>
      <c r="H109" s="3" t="s">
        <v>2519</v>
      </c>
      <c r="I109" s="3" t="s">
        <v>585</v>
      </c>
      <c r="J109" s="3" t="s">
        <v>586</v>
      </c>
      <c r="K109" s="3" t="s">
        <v>587</v>
      </c>
      <c r="L109" s="3" t="s">
        <v>588</v>
      </c>
      <c r="M109" s="3" t="s">
        <v>589</v>
      </c>
      <c r="N109" s="3" t="s">
        <v>590</v>
      </c>
      <c r="O109" s="3" t="s">
        <v>591</v>
      </c>
      <c r="P109" s="3" t="s">
        <v>592</v>
      </c>
      <c r="Q109" s="3" t="s">
        <v>593</v>
      </c>
      <c r="R109" s="3" t="s">
        <v>594</v>
      </c>
      <c r="S109" s="3" t="s">
        <v>595</v>
      </c>
      <c r="T109" s="3" t="s">
        <v>596</v>
      </c>
      <c r="U109" s="3" t="s">
        <v>597</v>
      </c>
    </row>
    <row r="110" spans="1:21" x14ac:dyDescent="0.4">
      <c r="A110" s="3" t="s">
        <v>0</v>
      </c>
      <c r="B110" s="3">
        <v>1</v>
      </c>
      <c r="C110" s="3">
        <v>1</v>
      </c>
      <c r="D110" s="3">
        <v>1</v>
      </c>
      <c r="E110" s="3">
        <v>2</v>
      </c>
      <c r="F110" s="3">
        <v>1</v>
      </c>
      <c r="G110" s="3">
        <v>1</v>
      </c>
      <c r="H110" s="3">
        <v>1</v>
      </c>
      <c r="I110" s="3">
        <v>1</v>
      </c>
      <c r="J110" s="3">
        <v>2</v>
      </c>
      <c r="K110" s="3">
        <v>1</v>
      </c>
      <c r="L110" s="3">
        <v>2</v>
      </c>
      <c r="M110" s="3">
        <v>1</v>
      </c>
      <c r="N110" s="3">
        <v>2</v>
      </c>
      <c r="O110" s="3">
        <v>1</v>
      </c>
      <c r="P110" s="3">
        <v>2</v>
      </c>
      <c r="Q110" s="3">
        <v>2</v>
      </c>
      <c r="R110" s="3">
        <v>2</v>
      </c>
      <c r="S110" s="3">
        <v>2</v>
      </c>
      <c r="T110" s="3">
        <v>1</v>
      </c>
      <c r="U110" s="3">
        <v>1</v>
      </c>
    </row>
    <row r="111" spans="1:21" x14ac:dyDescent="0.4">
      <c r="A111" s="3" t="s">
        <v>97</v>
      </c>
      <c r="B111" s="3">
        <v>2</v>
      </c>
      <c r="C111" s="3">
        <v>1</v>
      </c>
      <c r="D111" s="3">
        <v>7</v>
      </c>
      <c r="E111" s="3">
        <v>4</v>
      </c>
      <c r="F111" s="3">
        <v>2</v>
      </c>
      <c r="G111" s="3">
        <v>7</v>
      </c>
      <c r="H111" s="3">
        <v>2</v>
      </c>
      <c r="I111" s="3">
        <v>1</v>
      </c>
      <c r="J111" s="3">
        <v>5</v>
      </c>
      <c r="K111" s="3">
        <v>6</v>
      </c>
      <c r="L111" s="3">
        <v>1</v>
      </c>
      <c r="M111" s="3">
        <v>7</v>
      </c>
      <c r="N111" s="3">
        <v>7</v>
      </c>
      <c r="O111" s="3">
        <v>5</v>
      </c>
      <c r="P111" s="3">
        <v>5</v>
      </c>
      <c r="Q111" s="3">
        <v>2</v>
      </c>
      <c r="R111" s="3">
        <v>7</v>
      </c>
      <c r="S111" s="3">
        <v>1</v>
      </c>
      <c r="T111" s="3">
        <v>7</v>
      </c>
      <c r="U111" s="3">
        <v>3</v>
      </c>
    </row>
    <row r="112" spans="1:21" x14ac:dyDescent="0.4">
      <c r="A112" s="3" t="s">
        <v>98</v>
      </c>
      <c r="B112" s="3">
        <v>14</v>
      </c>
      <c r="C112" s="3">
        <v>1</v>
      </c>
      <c r="D112" s="3">
        <v>13</v>
      </c>
      <c r="E112" s="3">
        <v>11</v>
      </c>
      <c r="F112" s="3">
        <v>7</v>
      </c>
      <c r="G112" s="3">
        <v>1</v>
      </c>
      <c r="H112" s="3">
        <v>16</v>
      </c>
      <c r="I112" s="3">
        <v>5</v>
      </c>
      <c r="J112" s="3">
        <v>9</v>
      </c>
      <c r="K112" s="3">
        <v>4</v>
      </c>
      <c r="L112" s="3">
        <v>6</v>
      </c>
      <c r="M112" s="3">
        <v>12</v>
      </c>
      <c r="N112" s="3">
        <v>8</v>
      </c>
      <c r="O112" s="3">
        <v>14</v>
      </c>
      <c r="P112" s="3">
        <v>4</v>
      </c>
      <c r="Q112" s="3">
        <v>11</v>
      </c>
      <c r="R112" s="3">
        <v>3</v>
      </c>
      <c r="S112" s="3">
        <v>11</v>
      </c>
      <c r="T112" s="3">
        <v>11</v>
      </c>
      <c r="U112" s="3">
        <v>2</v>
      </c>
    </row>
    <row r="113" spans="1:21" x14ac:dyDescent="0.4">
      <c r="A113" s="3" t="s">
        <v>99</v>
      </c>
      <c r="B113" s="3">
        <v>3</v>
      </c>
      <c r="C113" s="3">
        <v>3</v>
      </c>
      <c r="D113" s="3">
        <v>3</v>
      </c>
      <c r="E113" s="3">
        <v>3</v>
      </c>
      <c r="F113" s="3">
        <v>3</v>
      </c>
      <c r="G113" s="3">
        <v>1</v>
      </c>
      <c r="H113" s="3">
        <v>3</v>
      </c>
      <c r="I113" s="3">
        <v>4</v>
      </c>
      <c r="J113" s="3">
        <v>4</v>
      </c>
      <c r="K113" s="3">
        <v>3</v>
      </c>
      <c r="L113" s="3">
        <v>3</v>
      </c>
      <c r="M113" s="3">
        <v>3</v>
      </c>
      <c r="N113" s="3">
        <v>0</v>
      </c>
      <c r="O113" s="3">
        <v>3</v>
      </c>
      <c r="P113" s="3">
        <v>3</v>
      </c>
      <c r="Q113" s="3">
        <v>3</v>
      </c>
      <c r="R113" s="3">
        <v>2</v>
      </c>
      <c r="S113" s="3">
        <v>3</v>
      </c>
      <c r="T113" s="3">
        <v>2</v>
      </c>
      <c r="U113" s="3">
        <v>1</v>
      </c>
    </row>
    <row r="114" spans="1:21" x14ac:dyDescent="0.4">
      <c r="A114" s="3" t="s">
        <v>100</v>
      </c>
      <c r="B114" s="3">
        <v>1</v>
      </c>
      <c r="C114" s="3">
        <v>5</v>
      </c>
      <c r="D114" s="3">
        <v>4</v>
      </c>
      <c r="E114" s="3">
        <v>1</v>
      </c>
      <c r="F114" s="3">
        <v>5</v>
      </c>
      <c r="G114" s="3">
        <v>3</v>
      </c>
      <c r="H114" s="3">
        <v>5</v>
      </c>
      <c r="I114" s="3">
        <v>5</v>
      </c>
      <c r="J114" s="3">
        <v>1</v>
      </c>
      <c r="K114" s="3">
        <v>2</v>
      </c>
      <c r="L114" s="3">
        <v>5</v>
      </c>
      <c r="M114" s="3">
        <v>4</v>
      </c>
      <c r="N114" s="3">
        <v>6</v>
      </c>
      <c r="O114" s="3">
        <v>4</v>
      </c>
      <c r="P114" s="3">
        <v>1</v>
      </c>
      <c r="Q114" s="3">
        <v>1</v>
      </c>
      <c r="R114" s="3">
        <v>6</v>
      </c>
      <c r="S114" s="3">
        <v>5</v>
      </c>
      <c r="T114" s="3">
        <v>3</v>
      </c>
      <c r="U114" s="3">
        <v>4</v>
      </c>
    </row>
    <row r="115" spans="1:21" x14ac:dyDescent="0.4">
      <c r="A115" s="3" t="s">
        <v>101</v>
      </c>
      <c r="B115" s="3">
        <v>5</v>
      </c>
      <c r="C115" s="3">
        <v>4</v>
      </c>
      <c r="D115" s="3">
        <v>4</v>
      </c>
      <c r="E115" s="3">
        <v>2</v>
      </c>
      <c r="F115" s="3">
        <v>4</v>
      </c>
      <c r="G115" s="3">
        <v>4</v>
      </c>
      <c r="H115" s="3">
        <v>4</v>
      </c>
      <c r="I115" s="3">
        <v>1</v>
      </c>
      <c r="J115" s="3">
        <v>2</v>
      </c>
      <c r="K115" s="3">
        <v>4</v>
      </c>
      <c r="L115" s="3">
        <v>1</v>
      </c>
      <c r="M115" s="3">
        <v>4</v>
      </c>
      <c r="N115" s="3">
        <v>1</v>
      </c>
      <c r="O115" s="3">
        <v>4</v>
      </c>
      <c r="P115" s="3">
        <v>4</v>
      </c>
      <c r="Q115" s="3">
        <v>4</v>
      </c>
      <c r="R115" s="3">
        <v>4</v>
      </c>
      <c r="S115" s="3">
        <v>4</v>
      </c>
      <c r="T115" s="3">
        <v>4</v>
      </c>
      <c r="U115" s="3">
        <v>1</v>
      </c>
    </row>
    <row r="116" spans="1:21" x14ac:dyDescent="0.4">
      <c r="A116" s="3" t="s">
        <v>1171</v>
      </c>
      <c r="B116" s="3">
        <v>3</v>
      </c>
      <c r="C116" s="3">
        <v>2</v>
      </c>
      <c r="D116" s="3">
        <v>4</v>
      </c>
      <c r="E116" s="3">
        <v>4</v>
      </c>
      <c r="F116" s="3">
        <v>3</v>
      </c>
      <c r="G116" s="3">
        <v>0</v>
      </c>
      <c r="H116" s="3">
        <v>4</v>
      </c>
      <c r="I116" s="3">
        <v>4</v>
      </c>
      <c r="J116" s="3">
        <v>4</v>
      </c>
      <c r="K116" s="3">
        <v>0</v>
      </c>
      <c r="L116" s="3">
        <v>4</v>
      </c>
      <c r="M116" s="3">
        <v>3</v>
      </c>
      <c r="N116" s="3">
        <v>4</v>
      </c>
      <c r="O116" s="3">
        <v>3</v>
      </c>
      <c r="P116" s="3">
        <v>3</v>
      </c>
      <c r="Q116" s="3">
        <v>4</v>
      </c>
      <c r="R116" s="3">
        <v>2</v>
      </c>
      <c r="S116" s="3">
        <v>2</v>
      </c>
      <c r="T116" s="3">
        <v>4</v>
      </c>
      <c r="U116" s="3">
        <v>4</v>
      </c>
    </row>
    <row r="117" spans="1:21" x14ac:dyDescent="0.4">
      <c r="A117" s="3" t="s">
        <v>1172</v>
      </c>
      <c r="B117" s="3">
        <v>3</v>
      </c>
      <c r="C117" s="3">
        <v>1</v>
      </c>
      <c r="D117" s="3">
        <v>1</v>
      </c>
      <c r="E117" s="3">
        <v>3</v>
      </c>
      <c r="F117" s="3">
        <v>2</v>
      </c>
      <c r="G117" s="3">
        <v>2</v>
      </c>
      <c r="H117" s="3">
        <v>2</v>
      </c>
      <c r="I117" s="3">
        <v>2</v>
      </c>
      <c r="J117" s="3">
        <v>3</v>
      </c>
      <c r="K117" s="3">
        <v>0</v>
      </c>
      <c r="L117" s="3">
        <v>3</v>
      </c>
      <c r="M117" s="3">
        <v>3</v>
      </c>
      <c r="N117" s="3">
        <v>2</v>
      </c>
      <c r="O117" s="3">
        <v>3</v>
      </c>
      <c r="P117" s="3">
        <v>3</v>
      </c>
      <c r="Q117" s="3">
        <v>2</v>
      </c>
      <c r="R117" s="3">
        <v>2</v>
      </c>
      <c r="S117" s="3">
        <v>2</v>
      </c>
      <c r="T117" s="3">
        <v>2</v>
      </c>
      <c r="U117" s="3">
        <v>3</v>
      </c>
    </row>
    <row r="118" spans="1:21" x14ac:dyDescent="0.4">
      <c r="A118" s="4" t="s">
        <v>109</v>
      </c>
      <c r="B118" s="3">
        <v>3</v>
      </c>
      <c r="C118" s="3">
        <v>3</v>
      </c>
      <c r="D118" s="3">
        <v>2</v>
      </c>
      <c r="E118" s="3">
        <v>4</v>
      </c>
      <c r="F118" s="3">
        <v>2</v>
      </c>
      <c r="G118" s="3">
        <v>0</v>
      </c>
      <c r="H118" s="3">
        <v>4</v>
      </c>
      <c r="I118" s="3">
        <v>2</v>
      </c>
      <c r="J118" s="3">
        <v>3</v>
      </c>
      <c r="K118" s="3">
        <v>0</v>
      </c>
      <c r="L118" s="3">
        <v>3</v>
      </c>
      <c r="M118" s="3">
        <v>3</v>
      </c>
      <c r="N118" s="3">
        <v>2</v>
      </c>
      <c r="O118" s="3">
        <v>3</v>
      </c>
      <c r="P118" s="3">
        <v>3</v>
      </c>
      <c r="Q118" s="3">
        <v>3</v>
      </c>
      <c r="R118" s="3">
        <v>2</v>
      </c>
      <c r="S118" s="3">
        <v>3</v>
      </c>
      <c r="T118" s="3">
        <v>3</v>
      </c>
      <c r="U118" s="3">
        <v>4</v>
      </c>
    </row>
    <row r="119" spans="1:21" x14ac:dyDescent="0.4">
      <c r="A119" s="4" t="s">
        <v>110</v>
      </c>
      <c r="B119" s="3">
        <v>3</v>
      </c>
      <c r="C119" s="3">
        <v>3</v>
      </c>
      <c r="D119" s="3">
        <v>2</v>
      </c>
      <c r="E119" s="3">
        <v>2</v>
      </c>
      <c r="F119" s="3">
        <v>3</v>
      </c>
      <c r="G119" s="3">
        <v>0</v>
      </c>
      <c r="H119" s="3">
        <v>1</v>
      </c>
      <c r="I119" s="3">
        <v>2</v>
      </c>
      <c r="J119" s="3">
        <v>3</v>
      </c>
      <c r="K119" s="3">
        <v>0</v>
      </c>
      <c r="L119" s="3">
        <v>3</v>
      </c>
      <c r="M119" s="3">
        <v>3</v>
      </c>
      <c r="N119" s="3">
        <v>4</v>
      </c>
      <c r="O119" s="3">
        <v>2</v>
      </c>
      <c r="P119" s="3">
        <v>3</v>
      </c>
      <c r="Q119" s="3">
        <v>3</v>
      </c>
      <c r="R119" s="3">
        <v>2</v>
      </c>
      <c r="S119" s="3">
        <v>2</v>
      </c>
      <c r="T119" s="3">
        <v>2</v>
      </c>
      <c r="U119" s="3">
        <v>4</v>
      </c>
    </row>
    <row r="120" spans="1:21" x14ac:dyDescent="0.4">
      <c r="A120" s="4" t="s">
        <v>111</v>
      </c>
      <c r="B120" s="3">
        <v>3</v>
      </c>
      <c r="C120" s="3">
        <v>3</v>
      </c>
      <c r="D120" s="3">
        <v>3</v>
      </c>
      <c r="E120" s="3">
        <v>3</v>
      </c>
      <c r="F120" s="3">
        <v>3</v>
      </c>
      <c r="G120" s="3">
        <v>0</v>
      </c>
      <c r="H120" s="3">
        <v>4</v>
      </c>
      <c r="I120" s="3">
        <v>4</v>
      </c>
      <c r="J120" s="3">
        <v>3</v>
      </c>
      <c r="K120" s="3">
        <v>0</v>
      </c>
      <c r="L120" s="3">
        <v>4</v>
      </c>
      <c r="M120" s="3">
        <v>3</v>
      </c>
      <c r="N120" s="3">
        <v>4</v>
      </c>
      <c r="O120" s="3">
        <v>3</v>
      </c>
      <c r="P120" s="3">
        <v>3</v>
      </c>
      <c r="Q120" s="3">
        <v>3</v>
      </c>
      <c r="R120" s="3">
        <v>3</v>
      </c>
      <c r="S120" s="3">
        <v>4</v>
      </c>
      <c r="T120" s="3">
        <v>3</v>
      </c>
      <c r="U120" s="3">
        <v>4</v>
      </c>
    </row>
    <row r="121" spans="1:21" x14ac:dyDescent="0.4">
      <c r="A121" s="4" t="s">
        <v>112</v>
      </c>
      <c r="B121" s="3">
        <v>3</v>
      </c>
      <c r="C121" s="3">
        <v>4</v>
      </c>
      <c r="D121" s="3">
        <v>4</v>
      </c>
      <c r="E121" s="3">
        <v>4</v>
      </c>
      <c r="F121" s="3">
        <v>3</v>
      </c>
      <c r="G121" s="3">
        <v>0</v>
      </c>
      <c r="H121" s="3">
        <v>3</v>
      </c>
      <c r="I121" s="3">
        <v>4</v>
      </c>
      <c r="J121" s="3">
        <v>3</v>
      </c>
      <c r="K121" s="3">
        <v>0</v>
      </c>
      <c r="L121" s="3">
        <v>4</v>
      </c>
      <c r="M121" s="3">
        <v>3</v>
      </c>
      <c r="N121" s="3">
        <v>4</v>
      </c>
      <c r="O121" s="3">
        <v>3</v>
      </c>
      <c r="P121" s="3">
        <v>3</v>
      </c>
      <c r="Q121" s="3">
        <v>3</v>
      </c>
      <c r="R121" s="3">
        <v>2</v>
      </c>
      <c r="S121" s="3">
        <v>4</v>
      </c>
      <c r="T121" s="3">
        <v>3</v>
      </c>
      <c r="U121" s="3">
        <v>4</v>
      </c>
    </row>
    <row r="122" spans="1:21" x14ac:dyDescent="0.4">
      <c r="A122" s="4" t="s">
        <v>113</v>
      </c>
      <c r="B122" s="3">
        <v>3</v>
      </c>
      <c r="C122" s="3">
        <v>4</v>
      </c>
      <c r="D122" s="3">
        <v>3</v>
      </c>
      <c r="E122" s="3">
        <v>3</v>
      </c>
      <c r="F122" s="3">
        <v>3</v>
      </c>
      <c r="G122" s="3">
        <v>0</v>
      </c>
      <c r="H122" s="3">
        <v>3</v>
      </c>
      <c r="I122" s="3">
        <v>4</v>
      </c>
      <c r="J122" s="3">
        <v>3</v>
      </c>
      <c r="K122" s="3">
        <v>0</v>
      </c>
      <c r="L122" s="3">
        <v>4</v>
      </c>
      <c r="M122" s="3">
        <v>3</v>
      </c>
      <c r="N122" s="3">
        <v>2</v>
      </c>
      <c r="O122" s="3">
        <v>3</v>
      </c>
      <c r="P122" s="3">
        <v>3</v>
      </c>
      <c r="Q122" s="3">
        <v>3</v>
      </c>
      <c r="R122" s="3">
        <v>4</v>
      </c>
      <c r="S122" s="3">
        <v>4</v>
      </c>
      <c r="T122" s="3">
        <v>3</v>
      </c>
      <c r="U122" s="3">
        <v>4</v>
      </c>
    </row>
    <row r="123" spans="1:21" x14ac:dyDescent="0.4">
      <c r="A123" s="4" t="s">
        <v>114</v>
      </c>
      <c r="B123" s="3">
        <v>3</v>
      </c>
      <c r="C123" s="3">
        <v>3</v>
      </c>
      <c r="D123" s="3">
        <v>2</v>
      </c>
      <c r="E123" s="3">
        <v>2</v>
      </c>
      <c r="F123" s="3">
        <v>3</v>
      </c>
      <c r="G123" s="3">
        <v>0</v>
      </c>
      <c r="H123" s="3">
        <v>4</v>
      </c>
      <c r="I123" s="3">
        <v>4</v>
      </c>
      <c r="J123" s="3">
        <v>3</v>
      </c>
      <c r="K123" s="3">
        <v>0</v>
      </c>
      <c r="L123" s="3">
        <v>3</v>
      </c>
      <c r="M123" s="3">
        <v>3</v>
      </c>
      <c r="N123" s="3">
        <v>2</v>
      </c>
      <c r="O123" s="3">
        <v>3</v>
      </c>
      <c r="P123" s="3">
        <v>3</v>
      </c>
      <c r="Q123" s="3">
        <v>3</v>
      </c>
      <c r="R123" s="3">
        <v>1</v>
      </c>
      <c r="S123" s="3">
        <v>4</v>
      </c>
      <c r="T123" s="3">
        <v>3</v>
      </c>
      <c r="U123" s="3">
        <v>4</v>
      </c>
    </row>
    <row r="124" spans="1:21" x14ac:dyDescent="0.4">
      <c r="A124" s="4" t="s">
        <v>115</v>
      </c>
      <c r="B124" s="3">
        <v>3</v>
      </c>
      <c r="C124" s="3">
        <v>3</v>
      </c>
      <c r="D124" s="3">
        <v>3</v>
      </c>
      <c r="E124" s="3">
        <v>2</v>
      </c>
      <c r="F124" s="3">
        <v>3</v>
      </c>
      <c r="G124" s="3">
        <v>0</v>
      </c>
      <c r="H124" s="3">
        <v>2</v>
      </c>
      <c r="I124" s="3">
        <v>3</v>
      </c>
      <c r="J124" s="3">
        <v>3</v>
      </c>
      <c r="K124" s="3">
        <v>0</v>
      </c>
      <c r="L124" s="3">
        <v>3</v>
      </c>
      <c r="M124" s="3">
        <v>3</v>
      </c>
      <c r="N124" s="3">
        <v>2</v>
      </c>
      <c r="O124" s="3">
        <v>3</v>
      </c>
      <c r="P124" s="3">
        <v>3</v>
      </c>
      <c r="Q124" s="3">
        <v>2</v>
      </c>
      <c r="R124" s="3">
        <v>2</v>
      </c>
      <c r="S124" s="3">
        <v>2</v>
      </c>
      <c r="T124" s="3">
        <v>3</v>
      </c>
      <c r="U124" s="3">
        <v>4</v>
      </c>
    </row>
    <row r="125" spans="1:21" x14ac:dyDescent="0.4">
      <c r="A125" s="4" t="s">
        <v>116</v>
      </c>
      <c r="B125" s="3">
        <v>3</v>
      </c>
      <c r="C125" s="3">
        <v>3</v>
      </c>
      <c r="D125" s="3">
        <v>4</v>
      </c>
      <c r="E125" s="3">
        <v>2</v>
      </c>
      <c r="F125" s="3">
        <v>3</v>
      </c>
      <c r="G125" s="3">
        <v>0</v>
      </c>
      <c r="H125" s="3">
        <v>2</v>
      </c>
      <c r="I125" s="3">
        <v>2</v>
      </c>
      <c r="J125" s="3">
        <v>3</v>
      </c>
      <c r="K125" s="3">
        <v>0</v>
      </c>
      <c r="L125" s="3">
        <v>3</v>
      </c>
      <c r="M125" s="3">
        <v>3</v>
      </c>
      <c r="N125" s="3">
        <v>2</v>
      </c>
      <c r="O125" s="3">
        <v>3</v>
      </c>
      <c r="P125" s="3">
        <v>3</v>
      </c>
      <c r="Q125" s="3">
        <v>2</v>
      </c>
      <c r="R125" s="3">
        <v>3</v>
      </c>
      <c r="S125" s="3">
        <v>2</v>
      </c>
      <c r="T125" s="3">
        <v>4</v>
      </c>
      <c r="U125" s="3">
        <v>4</v>
      </c>
    </row>
    <row r="126" spans="1:21" x14ac:dyDescent="0.4">
      <c r="A126" s="4" t="s">
        <v>1173</v>
      </c>
      <c r="B126" s="3">
        <v>3</v>
      </c>
      <c r="C126" s="3">
        <v>4</v>
      </c>
      <c r="D126" s="3">
        <v>4</v>
      </c>
      <c r="E126" s="3">
        <v>4</v>
      </c>
      <c r="F126" s="3">
        <v>3</v>
      </c>
      <c r="G126" s="3">
        <v>0</v>
      </c>
      <c r="H126" s="3">
        <v>4</v>
      </c>
      <c r="I126" s="3">
        <v>4</v>
      </c>
      <c r="J126" s="3">
        <v>3</v>
      </c>
      <c r="K126" s="3">
        <v>0</v>
      </c>
      <c r="L126" s="3">
        <v>4</v>
      </c>
      <c r="M126" s="3">
        <v>3</v>
      </c>
      <c r="N126" s="3">
        <v>4</v>
      </c>
      <c r="O126" s="3">
        <v>4</v>
      </c>
      <c r="P126" s="3">
        <v>3</v>
      </c>
      <c r="Q126" s="3">
        <v>3</v>
      </c>
      <c r="R126" s="3">
        <v>3</v>
      </c>
      <c r="S126" s="3">
        <v>4</v>
      </c>
      <c r="T126" s="3">
        <v>4</v>
      </c>
      <c r="U126" s="3">
        <v>4</v>
      </c>
    </row>
    <row r="127" spans="1:21" x14ac:dyDescent="0.4">
      <c r="A127" s="4" t="s">
        <v>118</v>
      </c>
      <c r="B127" s="3">
        <v>3</v>
      </c>
      <c r="C127" s="3">
        <v>4</v>
      </c>
      <c r="D127" s="3">
        <v>4</v>
      </c>
      <c r="E127" s="3">
        <v>4</v>
      </c>
      <c r="F127" s="3">
        <v>3</v>
      </c>
      <c r="G127" s="3">
        <v>0</v>
      </c>
      <c r="H127" s="3">
        <v>3</v>
      </c>
      <c r="I127" s="3">
        <v>4</v>
      </c>
      <c r="J127" s="3">
        <v>3</v>
      </c>
      <c r="K127" s="3">
        <v>0</v>
      </c>
      <c r="L127" s="3">
        <v>4</v>
      </c>
      <c r="M127" s="3">
        <v>3</v>
      </c>
      <c r="N127" s="3">
        <v>0</v>
      </c>
      <c r="O127" s="3">
        <v>4</v>
      </c>
      <c r="P127" s="3">
        <v>3</v>
      </c>
      <c r="Q127" s="3">
        <v>3</v>
      </c>
      <c r="R127" s="3">
        <v>4</v>
      </c>
      <c r="S127" s="3">
        <v>2</v>
      </c>
      <c r="T127" s="3">
        <v>0</v>
      </c>
      <c r="U127" s="3">
        <v>4</v>
      </c>
    </row>
    <row r="128" spans="1:21" x14ac:dyDescent="0.4">
      <c r="A128" s="8" t="s">
        <v>102</v>
      </c>
      <c r="B128" s="3" t="s">
        <v>2552</v>
      </c>
      <c r="C128" s="3">
        <v>1</v>
      </c>
      <c r="D128" s="3" t="s">
        <v>2558</v>
      </c>
      <c r="E128" s="3" t="s">
        <v>2561</v>
      </c>
      <c r="F128" s="3" t="s">
        <v>2566</v>
      </c>
      <c r="G128" s="3" t="s">
        <v>2569</v>
      </c>
      <c r="H128" s="3" t="s">
        <v>2573</v>
      </c>
      <c r="I128" s="3" t="s">
        <v>2578</v>
      </c>
      <c r="J128" s="3" t="s">
        <v>2580</v>
      </c>
      <c r="K128" s="3" t="s">
        <v>2582</v>
      </c>
      <c r="L128" s="3">
        <v>20</v>
      </c>
      <c r="M128" s="3" t="s">
        <v>2585</v>
      </c>
      <c r="N128" s="3">
        <v>10</v>
      </c>
      <c r="O128" s="3">
        <v>0</v>
      </c>
      <c r="P128" s="3">
        <v>20</v>
      </c>
      <c r="Q128" s="3" t="s">
        <v>2592</v>
      </c>
      <c r="R128" s="3" t="s">
        <v>2596</v>
      </c>
      <c r="S128" s="3">
        <v>20</v>
      </c>
      <c r="T128" s="3">
        <v>20</v>
      </c>
      <c r="U128" s="3" t="s">
        <v>2604</v>
      </c>
    </row>
    <row r="129" spans="1:21" x14ac:dyDescent="0.4">
      <c r="A129" s="8" t="s">
        <v>103</v>
      </c>
      <c r="B129" s="9">
        <v>2</v>
      </c>
      <c r="C129" s="3">
        <v>2</v>
      </c>
      <c r="D129" s="3">
        <v>4</v>
      </c>
      <c r="E129" s="3">
        <v>2</v>
      </c>
      <c r="F129" s="3">
        <v>2</v>
      </c>
      <c r="G129" s="3" t="s">
        <v>2570</v>
      </c>
      <c r="H129" s="3">
        <v>1</v>
      </c>
      <c r="I129" s="3">
        <v>2</v>
      </c>
      <c r="J129" s="3">
        <v>4</v>
      </c>
      <c r="K129" s="3">
        <v>0</v>
      </c>
      <c r="L129" s="3">
        <v>0</v>
      </c>
      <c r="M129" s="3" t="s">
        <v>2586</v>
      </c>
      <c r="N129" s="3">
        <v>4</v>
      </c>
      <c r="O129" s="3">
        <v>0</v>
      </c>
      <c r="P129" s="3">
        <v>1</v>
      </c>
      <c r="Q129" s="3">
        <v>2</v>
      </c>
      <c r="R129" s="3" t="s">
        <v>2597</v>
      </c>
      <c r="S129" s="3">
        <v>2</v>
      </c>
      <c r="T129" s="3">
        <v>3</v>
      </c>
      <c r="U129" s="3" t="s">
        <v>2605</v>
      </c>
    </row>
    <row r="130" spans="1:21" x14ac:dyDescent="0.4">
      <c r="A130" s="8" t="s">
        <v>104</v>
      </c>
      <c r="B130" s="9" t="s">
        <v>2553</v>
      </c>
      <c r="C130" s="3">
        <v>1</v>
      </c>
      <c r="D130" s="3" t="s">
        <v>2559</v>
      </c>
      <c r="E130" s="3" t="s">
        <v>2562</v>
      </c>
      <c r="F130" s="3" t="s">
        <v>2567</v>
      </c>
      <c r="G130" s="3">
        <v>4</v>
      </c>
      <c r="H130" s="3" t="s">
        <v>2574</v>
      </c>
      <c r="I130" s="3" t="s">
        <v>2576</v>
      </c>
      <c r="J130" s="3" t="s">
        <v>2574</v>
      </c>
      <c r="K130" s="3" t="s">
        <v>2583</v>
      </c>
      <c r="L130" s="3">
        <v>5</v>
      </c>
      <c r="M130" s="3" t="s">
        <v>2587</v>
      </c>
      <c r="N130" s="3">
        <v>6</v>
      </c>
      <c r="O130" s="3">
        <v>0</v>
      </c>
      <c r="P130" s="3">
        <v>7</v>
      </c>
      <c r="Q130" s="3" t="s">
        <v>2593</v>
      </c>
      <c r="R130" s="3" t="s">
        <v>2598</v>
      </c>
      <c r="S130" s="3">
        <v>1</v>
      </c>
      <c r="T130" s="3">
        <v>4</v>
      </c>
      <c r="U130" s="3" t="s">
        <v>2606</v>
      </c>
    </row>
    <row r="131" spans="1:21" x14ac:dyDescent="0.4">
      <c r="A131" s="8" t="s">
        <v>105</v>
      </c>
      <c r="B131" s="9">
        <v>2</v>
      </c>
      <c r="C131" s="3">
        <v>2</v>
      </c>
      <c r="D131" s="3">
        <v>2</v>
      </c>
      <c r="E131" s="3">
        <v>1</v>
      </c>
      <c r="F131" s="3">
        <v>1</v>
      </c>
      <c r="G131" s="3">
        <v>2</v>
      </c>
      <c r="H131" s="3">
        <v>2</v>
      </c>
      <c r="I131" s="3">
        <v>3</v>
      </c>
      <c r="J131" s="3">
        <v>2</v>
      </c>
      <c r="K131" s="3">
        <v>1</v>
      </c>
      <c r="L131" s="3">
        <v>2</v>
      </c>
      <c r="M131" s="3">
        <v>2</v>
      </c>
      <c r="N131" s="3">
        <v>2</v>
      </c>
      <c r="O131" s="3">
        <v>0</v>
      </c>
      <c r="P131" s="3">
        <v>2</v>
      </c>
      <c r="Q131" s="3">
        <v>1</v>
      </c>
      <c r="R131" s="3">
        <v>2</v>
      </c>
      <c r="S131" s="3">
        <v>2</v>
      </c>
      <c r="T131" s="3">
        <v>3</v>
      </c>
      <c r="U131" s="3">
        <v>2</v>
      </c>
    </row>
    <row r="132" spans="1:21" x14ac:dyDescent="0.4">
      <c r="A132" s="8" t="s">
        <v>106</v>
      </c>
      <c r="B132" s="10">
        <v>3</v>
      </c>
      <c r="C132" s="3" t="s">
        <v>2555</v>
      </c>
      <c r="D132" s="3" t="s">
        <v>2484</v>
      </c>
      <c r="E132" s="3" t="s">
        <v>2563</v>
      </c>
      <c r="F132" s="3" t="s">
        <v>2568</v>
      </c>
      <c r="G132" s="3" t="s">
        <v>2571</v>
      </c>
      <c r="H132" s="3" t="s">
        <v>2575</v>
      </c>
      <c r="I132" s="3" t="s">
        <v>2579</v>
      </c>
      <c r="J132" s="3">
        <v>1</v>
      </c>
      <c r="K132" s="3" t="s">
        <v>2584</v>
      </c>
      <c r="L132" s="3">
        <v>6</v>
      </c>
      <c r="M132" s="3" t="s">
        <v>2576</v>
      </c>
      <c r="N132" s="3">
        <v>8</v>
      </c>
      <c r="O132" s="3">
        <v>0</v>
      </c>
      <c r="P132" s="3" t="s">
        <v>2590</v>
      </c>
      <c r="Q132" s="3" t="s">
        <v>2594</v>
      </c>
      <c r="R132" s="3" t="s">
        <v>2599</v>
      </c>
      <c r="S132" s="3">
        <v>1</v>
      </c>
      <c r="T132" s="3" t="s">
        <v>2602</v>
      </c>
      <c r="U132" s="3" t="s">
        <v>2607</v>
      </c>
    </row>
    <row r="133" spans="1:21" x14ac:dyDescent="0.4">
      <c r="A133" s="8" t="s">
        <v>119</v>
      </c>
      <c r="B133" s="3">
        <v>4</v>
      </c>
      <c r="C133" s="3" t="s">
        <v>2556</v>
      </c>
      <c r="D133" s="3">
        <v>1</v>
      </c>
      <c r="E133" s="3" t="s">
        <v>2564</v>
      </c>
      <c r="F133" s="3">
        <v>1</v>
      </c>
      <c r="G133" s="3">
        <v>1</v>
      </c>
      <c r="H133" s="3" t="s">
        <v>2576</v>
      </c>
      <c r="I133" s="3">
        <v>5</v>
      </c>
      <c r="J133" s="3">
        <v>1</v>
      </c>
      <c r="K133" s="3" t="s">
        <v>2570</v>
      </c>
      <c r="L133" s="3">
        <v>0</v>
      </c>
      <c r="M133" s="3" t="s">
        <v>2586</v>
      </c>
      <c r="N133" s="3">
        <v>0</v>
      </c>
      <c r="O133" s="3">
        <v>1</v>
      </c>
      <c r="P133" s="3">
        <v>1</v>
      </c>
      <c r="Q133" s="3">
        <v>1</v>
      </c>
      <c r="R133" s="3" t="s">
        <v>2595</v>
      </c>
      <c r="S133" s="3">
        <v>1</v>
      </c>
      <c r="T133" s="3">
        <v>1</v>
      </c>
      <c r="U133" s="3" t="s">
        <v>2608</v>
      </c>
    </row>
    <row r="134" spans="1:21" x14ac:dyDescent="0.4">
      <c r="A134" s="8" t="s">
        <v>120</v>
      </c>
      <c r="B134" s="3" t="s">
        <v>2554</v>
      </c>
      <c r="C134" s="3" t="s">
        <v>2557</v>
      </c>
      <c r="D134" s="3" t="s">
        <v>2560</v>
      </c>
      <c r="E134" s="3" t="s">
        <v>2565</v>
      </c>
      <c r="F134" s="3">
        <v>2</v>
      </c>
      <c r="G134" s="3" t="s">
        <v>2572</v>
      </c>
      <c r="H134" s="3" t="s">
        <v>2577</v>
      </c>
      <c r="I134" s="3">
        <v>1</v>
      </c>
      <c r="J134" s="3" t="s">
        <v>2581</v>
      </c>
      <c r="K134" s="3" t="s">
        <v>2574</v>
      </c>
      <c r="L134" s="3">
        <v>0</v>
      </c>
      <c r="M134" s="3" t="s">
        <v>2588</v>
      </c>
      <c r="N134" s="3">
        <v>0</v>
      </c>
      <c r="O134" s="3" t="s">
        <v>2589</v>
      </c>
      <c r="P134" s="3" t="s">
        <v>2591</v>
      </c>
      <c r="Q134" s="3" t="s">
        <v>2595</v>
      </c>
      <c r="R134" s="3" t="s">
        <v>2600</v>
      </c>
      <c r="S134" s="3" t="s">
        <v>2601</v>
      </c>
      <c r="T134" s="3" t="s">
        <v>2603</v>
      </c>
      <c r="U134" s="3" t="s">
        <v>2609</v>
      </c>
    </row>
    <row r="135" spans="1:21" x14ac:dyDescent="0.4">
      <c r="A135" s="3" t="s">
        <v>598</v>
      </c>
      <c r="B135" s="3">
        <v>2</v>
      </c>
      <c r="C135" s="3">
        <v>2</v>
      </c>
      <c r="D135" s="3">
        <v>2</v>
      </c>
      <c r="E135" s="3">
        <v>2</v>
      </c>
      <c r="F135" s="3">
        <v>2</v>
      </c>
      <c r="G135" s="3">
        <v>2</v>
      </c>
      <c r="H135" s="3">
        <v>1</v>
      </c>
      <c r="I135" s="3">
        <v>1</v>
      </c>
      <c r="J135" s="3">
        <v>2</v>
      </c>
      <c r="K135" s="3">
        <v>2</v>
      </c>
      <c r="L135" s="3">
        <v>2</v>
      </c>
      <c r="M135" s="3">
        <v>2</v>
      </c>
      <c r="N135" s="3">
        <v>2</v>
      </c>
      <c r="O135" s="3">
        <v>1</v>
      </c>
      <c r="P135" s="3">
        <v>2</v>
      </c>
      <c r="Q135" s="3">
        <v>1</v>
      </c>
      <c r="R135" s="3">
        <v>2</v>
      </c>
      <c r="S135" s="3">
        <v>1</v>
      </c>
      <c r="T135" s="3">
        <v>2</v>
      </c>
      <c r="U135" s="3">
        <v>2</v>
      </c>
    </row>
  </sheetData>
  <phoneticPr fontId="1"/>
  <dataValidations count="7">
    <dataValidation type="list" allowBlank="1" showInputMessage="1" showErrorMessage="1" sqref="B3:U3 B6:U6 B30:U30 B33:U33 B57:U57 B60:U60 B84:U84 B87:U87 B111:U111 B114:U114">
      <formula1>$V$1:$V$8</formula1>
    </dataValidation>
    <dataValidation type="list" allowBlank="1" showInputMessage="1" showErrorMessage="1" sqref="B2:U2 B29:U29 B56:U56 B83:U83 B110:U110">
      <formula1>$V$1:$V$4</formula1>
    </dataValidation>
    <dataValidation type="list" allowBlank="1" showInputMessage="1" showErrorMessage="1" sqref="B4:U4 B31:U31 B58:U58 B85:U85 B112:U112">
      <formula1>$V$1:$V$17</formula1>
    </dataValidation>
    <dataValidation type="list" allowBlank="1" showInputMessage="1" showErrorMessage="1" sqref="B5:U5 B32:U32 B59:U59 B86:U86 B113:U113">
      <formula1>$V$1:$V$6</formula1>
    </dataValidation>
    <dataValidation type="list" allowBlank="1" showInputMessage="1" showErrorMessage="1" sqref="B7:U7 B34:U34 B61:U61 B88:U88 B115:U115">
      <formula1>$V$1:$V$7</formula1>
    </dataValidation>
    <dataValidation type="list" allowBlank="1" showInputMessage="1" showErrorMessage="1" sqref="B27:U27 B54:U54 B81:U81 B108:U108 B135:U135">
      <formula1>$V$2:$V$3</formula1>
    </dataValidation>
    <dataValidation type="list" allowBlank="1" showInputMessage="1" showErrorMessage="1" sqref="B62:U73 B89:U100 B35:U46 B8:U19 B116:U127">
      <formula1>$V$1:$V$5</formula1>
    </dataValidation>
  </dataValidations>
  <pageMargins left="0.31496062992125984" right="0.11811023622047245"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N100"/>
  <sheetViews>
    <sheetView workbookViewId="0">
      <selection activeCell="I54" sqref="I54"/>
    </sheetView>
  </sheetViews>
  <sheetFormatPr defaultRowHeight="18.75" x14ac:dyDescent="0.4"/>
  <cols>
    <col min="1" max="1" width="18.375" customWidth="1"/>
    <col min="19" max="19" width="9" style="17"/>
  </cols>
  <sheetData>
    <row r="1" spans="1:118" x14ac:dyDescent="0.4">
      <c r="A1" s="14" t="s">
        <v>121</v>
      </c>
      <c r="B1">
        <v>15</v>
      </c>
      <c r="S1" s="39" t="s">
        <v>2435</v>
      </c>
      <c r="T1" s="39">
        <v>2</v>
      </c>
      <c r="U1" s="39" t="s">
        <v>2437</v>
      </c>
      <c r="V1" s="39">
        <v>20</v>
      </c>
      <c r="W1" s="39" t="s">
        <v>2442</v>
      </c>
      <c r="X1" s="39">
        <v>3</v>
      </c>
      <c r="Y1" s="39" t="s">
        <v>2447</v>
      </c>
      <c r="Z1" s="39">
        <v>20</v>
      </c>
      <c r="AA1" s="39" t="s">
        <v>2451</v>
      </c>
      <c r="AB1" s="39">
        <v>20</v>
      </c>
      <c r="AC1" s="39">
        <v>15</v>
      </c>
      <c r="AD1" s="39">
        <v>20</v>
      </c>
      <c r="AE1" s="39">
        <v>20</v>
      </c>
      <c r="AF1" s="39">
        <v>20</v>
      </c>
      <c r="AG1" s="39" t="s">
        <v>2460</v>
      </c>
      <c r="AH1" s="39" t="s">
        <v>2463</v>
      </c>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row>
    <row r="2" spans="1:118" x14ac:dyDescent="0.4">
      <c r="A2" s="14" t="s">
        <v>122</v>
      </c>
      <c r="B2">
        <v>6</v>
      </c>
      <c r="P2">
        <v>0</v>
      </c>
      <c r="Q2">
        <f>COUNTIF(B1:J100,"0")</f>
        <v>3</v>
      </c>
      <c r="S2" s="18">
        <f>T1</f>
        <v>2</v>
      </c>
    </row>
    <row r="3" spans="1:118" x14ac:dyDescent="0.4">
      <c r="A3" s="14" t="s">
        <v>123</v>
      </c>
      <c r="B3">
        <v>5</v>
      </c>
      <c r="C3">
        <v>15</v>
      </c>
      <c r="D3">
        <v>19</v>
      </c>
      <c r="P3">
        <v>1</v>
      </c>
      <c r="Q3">
        <f>COUNTIF(B1:J100,"1")</f>
        <v>16</v>
      </c>
      <c r="S3" s="18" t="str">
        <f>U1</f>
        <v>1,2,7,8,11,13,15,16</v>
      </c>
      <c r="U3" s="41" t="s">
        <v>2467</v>
      </c>
    </row>
    <row r="4" spans="1:118" x14ac:dyDescent="0.4">
      <c r="A4" s="14" t="s">
        <v>124</v>
      </c>
      <c r="B4">
        <v>13</v>
      </c>
      <c r="P4">
        <v>2</v>
      </c>
      <c r="Q4">
        <f>COUNTIF(B1:J100,"2")</f>
        <v>12</v>
      </c>
      <c r="S4" s="18">
        <f>V1</f>
        <v>20</v>
      </c>
      <c r="U4" s="41">
        <v>14</v>
      </c>
    </row>
    <row r="5" spans="1:118" x14ac:dyDescent="0.4">
      <c r="A5" s="14" t="s">
        <v>125</v>
      </c>
      <c r="B5">
        <v>2</v>
      </c>
      <c r="C5">
        <v>14</v>
      </c>
      <c r="P5">
        <v>3</v>
      </c>
      <c r="Q5">
        <f>COUNTIF(B1:J100,"3")</f>
        <v>18</v>
      </c>
      <c r="S5" s="18" t="str">
        <f>W1</f>
        <v>3,7,8,9,16,18</v>
      </c>
      <c r="U5" s="41" t="s">
        <v>1225</v>
      </c>
    </row>
    <row r="6" spans="1:118" x14ac:dyDescent="0.4">
      <c r="A6" s="14" t="s">
        <v>126</v>
      </c>
      <c r="B6">
        <v>1</v>
      </c>
      <c r="C6">
        <v>2</v>
      </c>
      <c r="P6">
        <v>4</v>
      </c>
      <c r="Q6">
        <f>COUNTIF(B1:J100,"4")</f>
        <v>3</v>
      </c>
      <c r="S6" s="18">
        <f>X1</f>
        <v>3</v>
      </c>
      <c r="U6" s="41" t="s">
        <v>2475</v>
      </c>
    </row>
    <row r="7" spans="1:118" x14ac:dyDescent="0.4">
      <c r="A7" s="14" t="s">
        <v>127</v>
      </c>
      <c r="B7">
        <v>1</v>
      </c>
      <c r="P7">
        <v>5</v>
      </c>
      <c r="Q7">
        <f>COUNTIF(B1:J100,"5")</f>
        <v>6</v>
      </c>
      <c r="S7" s="18" t="str">
        <f>Y1</f>
        <v>2,8</v>
      </c>
      <c r="U7" s="41" t="s">
        <v>2463</v>
      </c>
    </row>
    <row r="8" spans="1:118" x14ac:dyDescent="0.4">
      <c r="A8" s="14" t="s">
        <v>128</v>
      </c>
      <c r="B8">
        <v>20</v>
      </c>
      <c r="P8">
        <v>6</v>
      </c>
      <c r="Q8">
        <f>COUNTIF(B1:J100,"6")</f>
        <v>16</v>
      </c>
      <c r="S8" s="18">
        <f>Z1</f>
        <v>20</v>
      </c>
      <c r="U8" s="41" t="s">
        <v>2486</v>
      </c>
    </row>
    <row r="9" spans="1:118" x14ac:dyDescent="0.4">
      <c r="A9" s="14" t="s">
        <v>129</v>
      </c>
      <c r="B9">
        <v>1</v>
      </c>
      <c r="C9">
        <v>7</v>
      </c>
      <c r="D9">
        <v>8</v>
      </c>
      <c r="E9">
        <v>15</v>
      </c>
      <c r="F9">
        <v>16</v>
      </c>
      <c r="G9">
        <v>18</v>
      </c>
      <c r="P9">
        <v>7</v>
      </c>
      <c r="Q9">
        <f>COUNTIF(B1:J100,"7")</f>
        <v>13</v>
      </c>
      <c r="S9" s="18" t="str">
        <f>AA1</f>
        <v>1,3,5,13</v>
      </c>
      <c r="U9" s="41" t="s">
        <v>2488</v>
      </c>
    </row>
    <row r="10" spans="1:118" x14ac:dyDescent="0.4">
      <c r="A10" s="14" t="s">
        <v>130</v>
      </c>
      <c r="B10">
        <v>1</v>
      </c>
      <c r="C10">
        <v>9</v>
      </c>
      <c r="P10">
        <v>8</v>
      </c>
      <c r="Q10">
        <f>COUNTIF(B1:J100,"8")</f>
        <v>7</v>
      </c>
      <c r="S10" s="18">
        <f>AB1</f>
        <v>20</v>
      </c>
      <c r="U10" s="41">
        <v>20</v>
      </c>
    </row>
    <row r="11" spans="1:118" x14ac:dyDescent="0.4">
      <c r="A11" s="14" t="s">
        <v>131</v>
      </c>
      <c r="B11">
        <v>20</v>
      </c>
      <c r="P11">
        <v>9</v>
      </c>
      <c r="Q11">
        <f>COUNTIF(B1:J100,"9")</f>
        <v>16</v>
      </c>
      <c r="S11" s="18">
        <f>AC1</f>
        <v>15</v>
      </c>
      <c r="U11" s="41">
        <v>10</v>
      </c>
    </row>
    <row r="12" spans="1:118" x14ac:dyDescent="0.4">
      <c r="A12" s="14" t="s">
        <v>132</v>
      </c>
      <c r="B12">
        <v>5</v>
      </c>
      <c r="C12">
        <v>6</v>
      </c>
      <c r="D12">
        <v>811</v>
      </c>
      <c r="E12">
        <v>15</v>
      </c>
      <c r="P12">
        <v>10</v>
      </c>
      <c r="Q12">
        <f>COUNTIF(B1:J100,"10")</f>
        <v>5</v>
      </c>
      <c r="S12" s="18">
        <f>AD1</f>
        <v>20</v>
      </c>
      <c r="U12" s="41">
        <v>3</v>
      </c>
    </row>
    <row r="13" spans="1:118" x14ac:dyDescent="0.4">
      <c r="A13" s="14" t="s">
        <v>133</v>
      </c>
      <c r="B13">
        <v>1</v>
      </c>
      <c r="C13">
        <v>2</v>
      </c>
      <c r="D13">
        <v>8</v>
      </c>
      <c r="E13">
        <v>9</v>
      </c>
      <c r="F13">
        <v>13</v>
      </c>
      <c r="G13">
        <v>15</v>
      </c>
      <c r="P13">
        <v>11</v>
      </c>
      <c r="Q13">
        <f>COUNTIF(B1:J100,"11")</f>
        <v>8</v>
      </c>
      <c r="S13" s="18">
        <f>AE1</f>
        <v>20</v>
      </c>
      <c r="U13" s="41" t="s">
        <v>2449</v>
      </c>
    </row>
    <row r="14" spans="1:118" x14ac:dyDescent="0.4">
      <c r="A14" s="14" t="s">
        <v>134</v>
      </c>
      <c r="B14">
        <v>1</v>
      </c>
      <c r="C14">
        <v>3</v>
      </c>
      <c r="D14">
        <v>6</v>
      </c>
      <c r="P14">
        <v>12</v>
      </c>
      <c r="Q14">
        <f>COUNTIF(B1:J100,"12")</f>
        <v>1</v>
      </c>
      <c r="S14" s="18">
        <f>AF1</f>
        <v>20</v>
      </c>
      <c r="U14" s="41" t="s">
        <v>2500</v>
      </c>
    </row>
    <row r="15" spans="1:118" x14ac:dyDescent="0.4">
      <c r="A15" s="14" t="s">
        <v>135</v>
      </c>
      <c r="B15">
        <v>20</v>
      </c>
      <c r="P15">
        <v>13</v>
      </c>
      <c r="Q15">
        <f>COUNTIF(B1:J100,"13")</f>
        <v>37</v>
      </c>
      <c r="S15" s="18" t="str">
        <f>AG1</f>
        <v>5,9,16</v>
      </c>
      <c r="U15" s="41" t="s">
        <v>1336</v>
      </c>
    </row>
    <row r="16" spans="1:118" x14ac:dyDescent="0.4">
      <c r="A16" s="14" t="s">
        <v>136</v>
      </c>
      <c r="B16">
        <v>0</v>
      </c>
      <c r="P16">
        <v>14</v>
      </c>
      <c r="Q16">
        <f>COUNTIF(B1:J100,"14")</f>
        <v>12</v>
      </c>
      <c r="S16" s="18" t="str">
        <f>AH1</f>
        <v>11,13,14</v>
      </c>
      <c r="U16" s="41">
        <v>6</v>
      </c>
    </row>
    <row r="17" spans="1:23" x14ac:dyDescent="0.4">
      <c r="A17" s="14" t="s">
        <v>137</v>
      </c>
      <c r="B17">
        <v>13</v>
      </c>
      <c r="P17">
        <v>15</v>
      </c>
      <c r="Q17">
        <f>COUNTIF(B1:J100,"15")</f>
        <v>16</v>
      </c>
      <c r="S17" s="18">
        <f>AI1</f>
        <v>0</v>
      </c>
      <c r="U17" s="41">
        <v>20</v>
      </c>
    </row>
    <row r="18" spans="1:23" x14ac:dyDescent="0.4">
      <c r="A18" s="14" t="s">
        <v>138</v>
      </c>
      <c r="B18">
        <v>9</v>
      </c>
      <c r="P18">
        <v>16</v>
      </c>
      <c r="Q18">
        <f>COUNTIF(B1:J100,"16")</f>
        <v>7</v>
      </c>
      <c r="S18" s="18">
        <f>AJ1</f>
        <v>0</v>
      </c>
      <c r="U18" s="41" t="s">
        <v>2508</v>
      </c>
    </row>
    <row r="19" spans="1:23" x14ac:dyDescent="0.4">
      <c r="A19" s="14" t="s">
        <v>139</v>
      </c>
      <c r="B19">
        <v>20</v>
      </c>
      <c r="P19">
        <v>17</v>
      </c>
      <c r="Q19">
        <f>COUNTIF(B1:J100,"17")</f>
        <v>1</v>
      </c>
      <c r="S19" s="18">
        <f>AK1</f>
        <v>0</v>
      </c>
      <c r="U19" s="41">
        <v>13</v>
      </c>
    </row>
    <row r="20" spans="1:23" x14ac:dyDescent="0.4">
      <c r="A20" s="14" t="s">
        <v>140</v>
      </c>
      <c r="B20">
        <v>3</v>
      </c>
      <c r="C20">
        <v>9</v>
      </c>
      <c r="P20">
        <v>18</v>
      </c>
      <c r="Q20">
        <f>COUNTIF(B1:J100,"18")</f>
        <v>2</v>
      </c>
      <c r="S20" s="18">
        <f>AL1</f>
        <v>0</v>
      </c>
      <c r="U20" s="41">
        <v>20</v>
      </c>
    </row>
    <row r="21" spans="1:23" x14ac:dyDescent="0.4">
      <c r="A21" s="14" t="s">
        <v>1100</v>
      </c>
      <c r="B21">
        <v>20</v>
      </c>
      <c r="P21">
        <v>19</v>
      </c>
      <c r="Q21">
        <f>COUNTIF(B1:J100,"19")</f>
        <v>2</v>
      </c>
      <c r="S21" s="18">
        <f>AM1</f>
        <v>0</v>
      </c>
      <c r="T21" s="17"/>
      <c r="U21" s="41">
        <v>11</v>
      </c>
      <c r="V21" s="17"/>
      <c r="W21" s="17"/>
    </row>
    <row r="22" spans="1:23" x14ac:dyDescent="0.4">
      <c r="A22" s="14" t="s">
        <v>142</v>
      </c>
      <c r="B22">
        <v>1</v>
      </c>
      <c r="C22">
        <v>2</v>
      </c>
      <c r="D22">
        <v>3</v>
      </c>
      <c r="E22">
        <v>6</v>
      </c>
      <c r="F22">
        <v>7</v>
      </c>
      <c r="G22">
        <v>8</v>
      </c>
      <c r="H22">
        <v>13</v>
      </c>
      <c r="I22">
        <v>15</v>
      </c>
      <c r="J22">
        <v>16</v>
      </c>
      <c r="P22">
        <v>20</v>
      </c>
      <c r="Q22">
        <f>COUNTIF(B1:J100,"20")</f>
        <v>21</v>
      </c>
      <c r="S22" s="18">
        <f>AN1</f>
        <v>0</v>
      </c>
      <c r="U22" s="41" t="s">
        <v>1852</v>
      </c>
    </row>
    <row r="23" spans="1:23" x14ac:dyDescent="0.4">
      <c r="A23" s="14" t="s">
        <v>143</v>
      </c>
      <c r="B23">
        <v>20</v>
      </c>
      <c r="S23" s="18">
        <f>AO1</f>
        <v>0</v>
      </c>
      <c r="U23" s="41">
        <v>11</v>
      </c>
    </row>
    <row r="24" spans="1:23" x14ac:dyDescent="0.4">
      <c r="A24" s="14" t="s">
        <v>144</v>
      </c>
      <c r="B24">
        <v>13</v>
      </c>
      <c r="C24">
        <v>14</v>
      </c>
      <c r="S24" s="18">
        <f>AP1</f>
        <v>0</v>
      </c>
      <c r="U24" s="41" t="s">
        <v>2523</v>
      </c>
    </row>
    <row r="25" spans="1:23" x14ac:dyDescent="0.4">
      <c r="A25" s="14" t="s">
        <v>145</v>
      </c>
      <c r="B25">
        <v>6</v>
      </c>
      <c r="C25">
        <v>13</v>
      </c>
      <c r="S25" s="18">
        <f>AQ1</f>
        <v>0</v>
      </c>
      <c r="U25" s="41">
        <v>20</v>
      </c>
    </row>
    <row r="26" spans="1:23" x14ac:dyDescent="0.4">
      <c r="A26" s="14" t="s">
        <v>146</v>
      </c>
      <c r="B26">
        <v>13</v>
      </c>
      <c r="S26" s="18">
        <f>AR1</f>
        <v>0</v>
      </c>
      <c r="U26" s="41">
        <v>1</v>
      </c>
    </row>
    <row r="27" spans="1:23" x14ac:dyDescent="0.4">
      <c r="A27" s="14" t="s">
        <v>147</v>
      </c>
      <c r="B27">
        <v>13</v>
      </c>
      <c r="S27" s="18">
        <f>AS1</f>
        <v>0</v>
      </c>
      <c r="U27" s="41">
        <v>20</v>
      </c>
    </row>
    <row r="28" spans="1:23" x14ac:dyDescent="0.4">
      <c r="A28" s="14" t="s">
        <v>148</v>
      </c>
      <c r="B28">
        <v>5</v>
      </c>
      <c r="C28">
        <v>6</v>
      </c>
      <c r="D28">
        <v>7</v>
      </c>
      <c r="E28">
        <v>9</v>
      </c>
      <c r="F28">
        <v>13</v>
      </c>
      <c r="G28">
        <v>17</v>
      </c>
      <c r="S28" s="18">
        <f>AT1</f>
        <v>0</v>
      </c>
      <c r="U28" s="41" t="s">
        <v>1239</v>
      </c>
    </row>
    <row r="29" spans="1:23" x14ac:dyDescent="0.4">
      <c r="A29" s="14" t="s">
        <v>149</v>
      </c>
      <c r="B29">
        <v>3</v>
      </c>
      <c r="S29" s="18">
        <f>AU1</f>
        <v>0</v>
      </c>
      <c r="U29" s="41" t="s">
        <v>2410</v>
      </c>
    </row>
    <row r="30" spans="1:23" x14ac:dyDescent="0.4">
      <c r="A30" s="14" t="s">
        <v>150</v>
      </c>
      <c r="B30">
        <v>1</v>
      </c>
      <c r="C30">
        <v>2</v>
      </c>
      <c r="D30">
        <v>9</v>
      </c>
      <c r="E30">
        <v>15</v>
      </c>
      <c r="S30" s="18">
        <f>AV1</f>
        <v>0</v>
      </c>
      <c r="U30" s="41" t="s">
        <v>1238</v>
      </c>
    </row>
    <row r="31" spans="1:23" x14ac:dyDescent="0.4">
      <c r="A31" s="14" t="s">
        <v>151</v>
      </c>
      <c r="B31">
        <v>0</v>
      </c>
      <c r="S31" s="18">
        <f>AW1</f>
        <v>0</v>
      </c>
      <c r="U31" s="41">
        <v>13</v>
      </c>
    </row>
    <row r="32" spans="1:23" x14ac:dyDescent="0.4">
      <c r="A32" s="14" t="s">
        <v>152</v>
      </c>
      <c r="B32">
        <v>5</v>
      </c>
      <c r="C32">
        <v>9</v>
      </c>
      <c r="S32" s="18">
        <f>AX1</f>
        <v>0</v>
      </c>
      <c r="U32" s="41">
        <v>19</v>
      </c>
    </row>
    <row r="33" spans="1:21" x14ac:dyDescent="0.4">
      <c r="A33" s="14" t="s">
        <v>153</v>
      </c>
      <c r="B33">
        <v>7</v>
      </c>
      <c r="C33">
        <v>13</v>
      </c>
      <c r="D33">
        <v>15</v>
      </c>
      <c r="S33" s="18">
        <f>AY1</f>
        <v>0</v>
      </c>
      <c r="U33" s="41" t="s">
        <v>2545</v>
      </c>
    </row>
    <row r="34" spans="1:21" x14ac:dyDescent="0.4">
      <c r="A34" s="14" t="s">
        <v>154</v>
      </c>
      <c r="B34">
        <v>2</v>
      </c>
      <c r="S34" s="18">
        <f>AZ1</f>
        <v>0</v>
      </c>
      <c r="U34" s="41">
        <v>1</v>
      </c>
    </row>
    <row r="35" spans="1:21" x14ac:dyDescent="0.4">
      <c r="A35" s="14" t="s">
        <v>155</v>
      </c>
      <c r="B35">
        <v>1</v>
      </c>
      <c r="C35">
        <v>2</v>
      </c>
      <c r="D35">
        <v>7</v>
      </c>
      <c r="E35">
        <v>8</v>
      </c>
      <c r="F35">
        <v>11</v>
      </c>
      <c r="G35">
        <v>13</v>
      </c>
      <c r="H35">
        <v>15</v>
      </c>
      <c r="I35">
        <v>16</v>
      </c>
      <c r="S35" s="18">
        <f>BA1</f>
        <v>0</v>
      </c>
      <c r="U35" s="41" t="s">
        <v>2552</v>
      </c>
    </row>
    <row r="36" spans="1:21" x14ac:dyDescent="0.4">
      <c r="A36" s="14" t="s">
        <v>156</v>
      </c>
      <c r="B36">
        <v>20</v>
      </c>
      <c r="S36" s="18">
        <f>BB1</f>
        <v>0</v>
      </c>
      <c r="U36" s="41">
        <v>1</v>
      </c>
    </row>
    <row r="37" spans="1:21" x14ac:dyDescent="0.4">
      <c r="A37" s="14" t="s">
        <v>157</v>
      </c>
      <c r="B37">
        <v>3</v>
      </c>
      <c r="C37">
        <v>7</v>
      </c>
      <c r="D37">
        <v>8</v>
      </c>
      <c r="E37">
        <v>9</v>
      </c>
      <c r="F37">
        <v>16</v>
      </c>
      <c r="G37">
        <v>18</v>
      </c>
      <c r="S37" s="18">
        <f>BC1</f>
        <v>0</v>
      </c>
      <c r="U37" s="41" t="s">
        <v>2558</v>
      </c>
    </row>
    <row r="38" spans="1:21" x14ac:dyDescent="0.4">
      <c r="A38" s="14" t="s">
        <v>158</v>
      </c>
      <c r="B38">
        <v>3</v>
      </c>
      <c r="S38" s="18">
        <f>BD1</f>
        <v>0</v>
      </c>
      <c r="U38" s="41" t="s">
        <v>2561</v>
      </c>
    </row>
    <row r="39" spans="1:21" x14ac:dyDescent="0.4">
      <c r="A39" s="14" t="s">
        <v>159</v>
      </c>
      <c r="B39">
        <v>2</v>
      </c>
      <c r="C39">
        <v>8</v>
      </c>
      <c r="S39" s="18">
        <f>BE1</f>
        <v>0</v>
      </c>
      <c r="U39" s="41" t="s">
        <v>2543</v>
      </c>
    </row>
    <row r="40" spans="1:21" x14ac:dyDescent="0.4">
      <c r="A40" s="14" t="s">
        <v>160</v>
      </c>
      <c r="B40">
        <v>20</v>
      </c>
      <c r="S40" s="18">
        <f>BF1</f>
        <v>0</v>
      </c>
      <c r="U40" s="41" t="s">
        <v>2569</v>
      </c>
    </row>
    <row r="41" spans="1:21" x14ac:dyDescent="0.4">
      <c r="A41" s="14" t="s">
        <v>625</v>
      </c>
      <c r="B41">
        <v>1</v>
      </c>
      <c r="C41">
        <v>3</v>
      </c>
      <c r="D41">
        <v>5</v>
      </c>
      <c r="E41">
        <v>13</v>
      </c>
      <c r="S41" s="18">
        <f>BG1</f>
        <v>0</v>
      </c>
      <c r="U41" s="41" t="s">
        <v>2573</v>
      </c>
    </row>
    <row r="42" spans="1:21" x14ac:dyDescent="0.4">
      <c r="A42" s="14" t="s">
        <v>161</v>
      </c>
      <c r="B42">
        <v>20</v>
      </c>
      <c r="S42" s="18">
        <f>BH1</f>
        <v>0</v>
      </c>
      <c r="U42" s="41" t="s">
        <v>1239</v>
      </c>
    </row>
    <row r="43" spans="1:21" x14ac:dyDescent="0.4">
      <c r="A43" s="14" t="s">
        <v>162</v>
      </c>
      <c r="B43">
        <v>15</v>
      </c>
      <c r="S43" s="18">
        <f>BI1</f>
        <v>0</v>
      </c>
      <c r="U43" s="41" t="s">
        <v>2580</v>
      </c>
    </row>
    <row r="44" spans="1:21" x14ac:dyDescent="0.4">
      <c r="A44" s="14" t="s">
        <v>163</v>
      </c>
      <c r="B44">
        <v>20</v>
      </c>
      <c r="S44" s="18">
        <f>BJ1</f>
        <v>0</v>
      </c>
      <c r="U44" s="41" t="s">
        <v>2582</v>
      </c>
    </row>
    <row r="45" spans="1:21" x14ac:dyDescent="0.4">
      <c r="A45" s="14" t="s">
        <v>164</v>
      </c>
      <c r="B45">
        <v>20</v>
      </c>
      <c r="S45" s="18">
        <f>BK1</f>
        <v>0</v>
      </c>
      <c r="U45" s="41">
        <v>20</v>
      </c>
    </row>
    <row r="46" spans="1:21" x14ac:dyDescent="0.4">
      <c r="A46" s="14" t="s">
        <v>165</v>
      </c>
      <c r="B46">
        <v>20</v>
      </c>
      <c r="S46" s="18">
        <f>BL1</f>
        <v>0</v>
      </c>
      <c r="U46" s="41" t="s">
        <v>2585</v>
      </c>
    </row>
    <row r="47" spans="1:21" x14ac:dyDescent="0.4">
      <c r="A47" s="14" t="s">
        <v>166</v>
      </c>
      <c r="B47">
        <v>5</v>
      </c>
      <c r="C47">
        <v>9</v>
      </c>
      <c r="D47">
        <v>16</v>
      </c>
      <c r="S47" s="18">
        <f>BM1</f>
        <v>0</v>
      </c>
      <c r="U47" s="41">
        <v>10</v>
      </c>
    </row>
    <row r="48" spans="1:21" x14ac:dyDescent="0.4">
      <c r="A48" s="14" t="s">
        <v>167</v>
      </c>
      <c r="B48">
        <v>11</v>
      </c>
      <c r="C48">
        <v>13</v>
      </c>
      <c r="D48">
        <v>14</v>
      </c>
      <c r="S48" s="18">
        <f>BN1</f>
        <v>0</v>
      </c>
      <c r="U48" s="41">
        <v>0</v>
      </c>
    </row>
    <row r="49" spans="1:21" x14ac:dyDescent="0.4">
      <c r="A49" s="14" t="s">
        <v>168</v>
      </c>
      <c r="B49">
        <v>7</v>
      </c>
      <c r="C49">
        <v>9</v>
      </c>
      <c r="D49">
        <v>11</v>
      </c>
      <c r="E49">
        <v>13</v>
      </c>
      <c r="S49" s="18">
        <f>BO1</f>
        <v>0</v>
      </c>
      <c r="U49" s="41">
        <v>20</v>
      </c>
    </row>
    <row r="50" spans="1:21" x14ac:dyDescent="0.4">
      <c r="A50" s="14" t="s">
        <v>169</v>
      </c>
      <c r="B50">
        <v>14</v>
      </c>
      <c r="S50" s="18">
        <f>BP1</f>
        <v>0</v>
      </c>
      <c r="U50" s="41" t="s">
        <v>2410</v>
      </c>
    </row>
    <row r="51" spans="1:21" x14ac:dyDescent="0.4">
      <c r="A51" s="14" t="s">
        <v>170</v>
      </c>
      <c r="B51">
        <v>3</v>
      </c>
      <c r="C51">
        <v>13</v>
      </c>
      <c r="D51">
        <v>15</v>
      </c>
      <c r="S51" s="18">
        <f>BQ1</f>
        <v>0</v>
      </c>
      <c r="U51" s="41" t="s">
        <v>1401</v>
      </c>
    </row>
    <row r="52" spans="1:21" x14ac:dyDescent="0.4">
      <c r="A52" s="14" t="s">
        <v>171</v>
      </c>
      <c r="B52">
        <v>3</v>
      </c>
      <c r="C52">
        <v>6</v>
      </c>
      <c r="D52">
        <v>13</v>
      </c>
      <c r="S52" s="18">
        <f>BR1</f>
        <v>0</v>
      </c>
      <c r="U52" s="41">
        <v>20</v>
      </c>
    </row>
    <row r="53" spans="1:21" x14ac:dyDescent="0.4">
      <c r="A53" s="14" t="s">
        <v>172</v>
      </c>
      <c r="B53">
        <v>11</v>
      </c>
      <c r="C53">
        <v>13</v>
      </c>
      <c r="D53">
        <v>14</v>
      </c>
      <c r="S53" s="18">
        <f>BS1</f>
        <v>0</v>
      </c>
      <c r="U53" s="41">
        <v>20</v>
      </c>
    </row>
    <row r="54" spans="1:21" x14ac:dyDescent="0.4">
      <c r="A54" s="14" t="s">
        <v>173</v>
      </c>
      <c r="B54">
        <v>2</v>
      </c>
      <c r="C54">
        <v>6</v>
      </c>
      <c r="D54">
        <v>13</v>
      </c>
      <c r="S54" s="18">
        <f>BT1</f>
        <v>0</v>
      </c>
      <c r="U54" s="41" t="s">
        <v>2604</v>
      </c>
    </row>
    <row r="55" spans="1:21" x14ac:dyDescent="0.4">
      <c r="A55" s="14" t="s">
        <v>174</v>
      </c>
      <c r="B55">
        <v>6</v>
      </c>
      <c r="C55">
        <v>7</v>
      </c>
      <c r="D55">
        <v>8</v>
      </c>
      <c r="E55">
        <v>13</v>
      </c>
      <c r="F55">
        <v>16</v>
      </c>
      <c r="S55" s="18">
        <f>BU1</f>
        <v>0</v>
      </c>
    </row>
    <row r="56" spans="1:21" x14ac:dyDescent="0.4">
      <c r="A56" s="14" t="s">
        <v>175</v>
      </c>
      <c r="B56">
        <v>20</v>
      </c>
      <c r="S56" s="18">
        <f>BV1</f>
        <v>0</v>
      </c>
    </row>
    <row r="57" spans="1:21" x14ac:dyDescent="0.4">
      <c r="A57" s="14" t="s">
        <v>176</v>
      </c>
      <c r="B57">
        <v>10</v>
      </c>
      <c r="S57" s="18">
        <f>BW1</f>
        <v>0</v>
      </c>
    </row>
    <row r="58" spans="1:21" x14ac:dyDescent="0.4">
      <c r="A58" s="14" t="s">
        <v>177</v>
      </c>
      <c r="B58">
        <v>3</v>
      </c>
      <c r="S58" s="18">
        <f>BX1</f>
        <v>0</v>
      </c>
    </row>
    <row r="59" spans="1:21" x14ac:dyDescent="0.4">
      <c r="A59" s="14" t="s">
        <v>178</v>
      </c>
      <c r="B59">
        <v>1</v>
      </c>
      <c r="C59">
        <v>6</v>
      </c>
      <c r="D59">
        <v>9</v>
      </c>
      <c r="S59" s="18">
        <f>BY1</f>
        <v>0</v>
      </c>
    </row>
    <row r="60" spans="1:21" x14ac:dyDescent="0.4">
      <c r="A60" s="14" t="s">
        <v>179</v>
      </c>
      <c r="B60">
        <v>4</v>
      </c>
      <c r="C60">
        <v>13</v>
      </c>
      <c r="D60">
        <v>14</v>
      </c>
      <c r="S60" s="18">
        <f>BZ1</f>
        <v>0</v>
      </c>
    </row>
    <row r="61" spans="1:21" x14ac:dyDescent="0.4">
      <c r="A61" s="14" t="s">
        <v>1700</v>
      </c>
      <c r="B61">
        <v>1</v>
      </c>
      <c r="C61">
        <v>13</v>
      </c>
      <c r="S61" s="18">
        <f>CA1</f>
        <v>0</v>
      </c>
    </row>
    <row r="62" spans="1:21" x14ac:dyDescent="0.4">
      <c r="A62" s="14" t="s">
        <v>181</v>
      </c>
      <c r="B62">
        <v>6</v>
      </c>
      <c r="S62" s="18">
        <f>CB1</f>
        <v>0</v>
      </c>
    </row>
    <row r="63" spans="1:21" x14ac:dyDescent="0.4">
      <c r="A63" s="14" t="s">
        <v>182</v>
      </c>
      <c r="B63">
        <v>20</v>
      </c>
      <c r="S63" s="18">
        <f>CC1</f>
        <v>0</v>
      </c>
    </row>
    <row r="64" spans="1:21" x14ac:dyDescent="0.4">
      <c r="A64" s="14" t="s">
        <v>183</v>
      </c>
      <c r="B64">
        <v>1</v>
      </c>
      <c r="C64">
        <v>2</v>
      </c>
      <c r="D64">
        <v>7</v>
      </c>
      <c r="E64">
        <v>10</v>
      </c>
      <c r="F64">
        <v>13</v>
      </c>
      <c r="G64">
        <v>15</v>
      </c>
      <c r="H64">
        <v>16</v>
      </c>
      <c r="S64" s="18">
        <f>CD1</f>
        <v>0</v>
      </c>
    </row>
    <row r="65" spans="1:19" x14ac:dyDescent="0.4">
      <c r="A65" s="14" t="s">
        <v>184</v>
      </c>
      <c r="B65">
        <v>13</v>
      </c>
      <c r="S65" s="18">
        <f>CE1</f>
        <v>0</v>
      </c>
    </row>
    <row r="66" spans="1:19" x14ac:dyDescent="0.4">
      <c r="A66" s="14" t="s">
        <v>185</v>
      </c>
      <c r="B66">
        <v>20</v>
      </c>
      <c r="S66" s="18">
        <f>CF1</f>
        <v>0</v>
      </c>
    </row>
    <row r="67" spans="1:19" x14ac:dyDescent="0.4">
      <c r="A67" s="14" t="s">
        <v>186</v>
      </c>
      <c r="B67">
        <v>11</v>
      </c>
      <c r="S67" s="18">
        <f>CG1</f>
        <v>0</v>
      </c>
    </row>
    <row r="68" spans="1:19" x14ac:dyDescent="0.4">
      <c r="A68" s="14" t="s">
        <v>187</v>
      </c>
      <c r="B68">
        <v>7</v>
      </c>
      <c r="C68">
        <v>9</v>
      </c>
      <c r="D68">
        <v>13</v>
      </c>
      <c r="S68" s="18">
        <f>CH1</f>
        <v>0</v>
      </c>
    </row>
    <row r="69" spans="1:19" x14ac:dyDescent="0.4">
      <c r="A69" s="14" t="s">
        <v>188</v>
      </c>
      <c r="B69">
        <v>11</v>
      </c>
      <c r="S69" s="18">
        <f>CI1</f>
        <v>0</v>
      </c>
    </row>
    <row r="70" spans="1:19" x14ac:dyDescent="0.4">
      <c r="A70" s="14" t="s">
        <v>189</v>
      </c>
      <c r="B70">
        <v>6</v>
      </c>
      <c r="C70">
        <v>10</v>
      </c>
      <c r="S70" s="18">
        <f>CJ1</f>
        <v>0</v>
      </c>
    </row>
    <row r="71" spans="1:19" x14ac:dyDescent="0.4">
      <c r="A71" s="14" t="s">
        <v>190</v>
      </c>
      <c r="B71">
        <v>20</v>
      </c>
      <c r="S71" s="18">
        <f>CK1</f>
        <v>0</v>
      </c>
    </row>
    <row r="72" spans="1:19" x14ac:dyDescent="0.4">
      <c r="A72" s="14" t="s">
        <v>191</v>
      </c>
      <c r="B72">
        <v>1</v>
      </c>
      <c r="S72" s="18">
        <f>CL1</f>
        <v>0</v>
      </c>
    </row>
    <row r="73" spans="1:19" x14ac:dyDescent="0.4">
      <c r="A73" s="14" t="s">
        <v>192</v>
      </c>
      <c r="B73">
        <v>20</v>
      </c>
      <c r="S73" s="18">
        <f>CM1</f>
        <v>0</v>
      </c>
    </row>
    <row r="74" spans="1:19" x14ac:dyDescent="0.4">
      <c r="A74" s="14" t="s">
        <v>193</v>
      </c>
      <c r="B74">
        <v>3</v>
      </c>
      <c r="C74">
        <v>13</v>
      </c>
      <c r="S74" s="18">
        <f>CN1</f>
        <v>0</v>
      </c>
    </row>
    <row r="75" spans="1:19" x14ac:dyDescent="0.4">
      <c r="A75" s="14" t="s">
        <v>194</v>
      </c>
      <c r="B75">
        <v>13</v>
      </c>
      <c r="C75">
        <v>14</v>
      </c>
      <c r="S75" s="18">
        <f>CO1</f>
        <v>0</v>
      </c>
    </row>
    <row r="76" spans="1:19" x14ac:dyDescent="0.4">
      <c r="A76" s="14" t="s">
        <v>195</v>
      </c>
      <c r="B76">
        <v>11</v>
      </c>
      <c r="C76">
        <v>13</v>
      </c>
      <c r="S76" s="18">
        <f>CP1</f>
        <v>0</v>
      </c>
    </row>
    <row r="77" spans="1:19" x14ac:dyDescent="0.4">
      <c r="A77" s="14" t="s">
        <v>196</v>
      </c>
      <c r="B77">
        <v>13</v>
      </c>
      <c r="S77" s="18">
        <f>CQ1</f>
        <v>0</v>
      </c>
    </row>
    <row r="78" spans="1:19" x14ac:dyDescent="0.4">
      <c r="A78" s="14" t="s">
        <v>197</v>
      </c>
      <c r="B78">
        <v>19</v>
      </c>
      <c r="S78" s="18">
        <f>CR1</f>
        <v>0</v>
      </c>
    </row>
    <row r="79" spans="1:19" x14ac:dyDescent="0.4">
      <c r="A79" s="14" t="s">
        <v>198</v>
      </c>
      <c r="B79">
        <v>3</v>
      </c>
      <c r="C79">
        <v>6</v>
      </c>
      <c r="D79">
        <v>9</v>
      </c>
      <c r="E79">
        <v>13</v>
      </c>
      <c r="F79">
        <v>15</v>
      </c>
      <c r="S79" s="18">
        <f>CS1</f>
        <v>0</v>
      </c>
    </row>
    <row r="80" spans="1:19" x14ac:dyDescent="0.4">
      <c r="A80" s="14" t="s">
        <v>199</v>
      </c>
      <c r="B80">
        <v>1</v>
      </c>
      <c r="S80" s="18">
        <f>CT1</f>
        <v>0</v>
      </c>
    </row>
    <row r="81" spans="1:19" x14ac:dyDescent="0.4">
      <c r="A81" s="14" t="s">
        <v>2091</v>
      </c>
      <c r="B81">
        <v>9</v>
      </c>
      <c r="C81">
        <v>13</v>
      </c>
      <c r="D81">
        <v>14</v>
      </c>
      <c r="S81" s="18">
        <f>CU1</f>
        <v>0</v>
      </c>
    </row>
    <row r="82" spans="1:19" x14ac:dyDescent="0.4">
      <c r="A82" s="14" t="s">
        <v>200</v>
      </c>
      <c r="B82">
        <v>1</v>
      </c>
      <c r="S82" s="18">
        <f>CV1</f>
        <v>0</v>
      </c>
    </row>
    <row r="83" spans="1:19" x14ac:dyDescent="0.4">
      <c r="A83" s="14" t="s">
        <v>201</v>
      </c>
      <c r="B83">
        <v>4</v>
      </c>
      <c r="C83">
        <v>13</v>
      </c>
      <c r="S83" s="18">
        <f>CW1</f>
        <v>0</v>
      </c>
    </row>
    <row r="84" spans="1:19" x14ac:dyDescent="0.4">
      <c r="A84" s="14" t="s">
        <v>202</v>
      </c>
      <c r="B84">
        <v>3</v>
      </c>
      <c r="C84">
        <v>11</v>
      </c>
      <c r="D84">
        <v>12</v>
      </c>
      <c r="E84">
        <v>14</v>
      </c>
      <c r="F84">
        <v>15</v>
      </c>
      <c r="S84" s="18">
        <f>CX1</f>
        <v>0</v>
      </c>
    </row>
    <row r="85" spans="1:19" x14ac:dyDescent="0.4">
      <c r="A85" s="14" t="s">
        <v>203</v>
      </c>
      <c r="B85">
        <v>6</v>
      </c>
      <c r="C85">
        <v>9</v>
      </c>
      <c r="S85" s="18">
        <f>CY1</f>
        <v>0</v>
      </c>
    </row>
    <row r="86" spans="1:19" x14ac:dyDescent="0.4">
      <c r="A86" s="14" t="s">
        <v>204</v>
      </c>
      <c r="B86">
        <v>6</v>
      </c>
      <c r="C86">
        <v>7</v>
      </c>
      <c r="D86">
        <v>13</v>
      </c>
      <c r="E86">
        <v>15</v>
      </c>
      <c r="S86" s="18">
        <f>CZ1</f>
        <v>0</v>
      </c>
    </row>
    <row r="87" spans="1:19" x14ac:dyDescent="0.4">
      <c r="A87" s="14" t="s">
        <v>205</v>
      </c>
      <c r="B87">
        <v>3</v>
      </c>
      <c r="C87">
        <v>9</v>
      </c>
      <c r="D87">
        <v>13</v>
      </c>
      <c r="E87">
        <v>14</v>
      </c>
      <c r="S87" s="18">
        <f>DA1</f>
        <v>0</v>
      </c>
    </row>
    <row r="88" spans="1:19" x14ac:dyDescent="0.4">
      <c r="A88" s="14" t="s">
        <v>206</v>
      </c>
      <c r="B88">
        <v>3</v>
      </c>
      <c r="C88">
        <v>13</v>
      </c>
      <c r="S88" s="18">
        <f>DB1</f>
        <v>0</v>
      </c>
    </row>
    <row r="89" spans="1:19" x14ac:dyDescent="0.4">
      <c r="A89" s="14" t="s">
        <v>207</v>
      </c>
      <c r="B89">
        <v>2</v>
      </c>
      <c r="C89">
        <v>7</v>
      </c>
      <c r="S89" s="18">
        <f>DC1</f>
        <v>0</v>
      </c>
    </row>
    <row r="90" spans="1:19" x14ac:dyDescent="0.4">
      <c r="A90" s="14" t="s">
        <v>208</v>
      </c>
      <c r="B90">
        <v>3</v>
      </c>
      <c r="C90">
        <v>4</v>
      </c>
      <c r="D90">
        <v>13</v>
      </c>
      <c r="S90" s="18">
        <f>DD1</f>
        <v>0</v>
      </c>
    </row>
    <row r="91" spans="1:19" x14ac:dyDescent="0.4">
      <c r="A91" s="14" t="s">
        <v>209</v>
      </c>
      <c r="B91">
        <v>20</v>
      </c>
      <c r="S91" s="18">
        <f>DE1</f>
        <v>0</v>
      </c>
    </row>
    <row r="92" spans="1:19" x14ac:dyDescent="0.4">
      <c r="A92" s="14" t="s">
        <v>210</v>
      </c>
      <c r="B92">
        <v>3</v>
      </c>
      <c r="C92">
        <v>7</v>
      </c>
      <c r="D92">
        <v>15</v>
      </c>
      <c r="S92" s="18">
        <f>DF1</f>
        <v>0</v>
      </c>
    </row>
    <row r="93" spans="1:19" x14ac:dyDescent="0.4">
      <c r="A93" s="14" t="s">
        <v>211</v>
      </c>
      <c r="B93">
        <v>10</v>
      </c>
      <c r="S93" s="18">
        <f>DG1</f>
        <v>0</v>
      </c>
    </row>
    <row r="94" spans="1:19" x14ac:dyDescent="0.4">
      <c r="A94" s="14" t="s">
        <v>212</v>
      </c>
      <c r="B94">
        <v>0</v>
      </c>
      <c r="S94" s="18">
        <f>DH1</f>
        <v>0</v>
      </c>
    </row>
    <row r="95" spans="1:19" x14ac:dyDescent="0.4">
      <c r="A95" s="14" t="s">
        <v>213</v>
      </c>
      <c r="B95">
        <v>20</v>
      </c>
      <c r="S95" s="18">
        <f>DI1</f>
        <v>0</v>
      </c>
    </row>
    <row r="96" spans="1:19" x14ac:dyDescent="0.4">
      <c r="A96" s="14" t="s">
        <v>214</v>
      </c>
      <c r="B96">
        <v>13</v>
      </c>
      <c r="C96">
        <v>14</v>
      </c>
      <c r="S96" s="18">
        <f>DJ1</f>
        <v>0</v>
      </c>
    </row>
    <row r="97" spans="1:19" x14ac:dyDescent="0.4">
      <c r="A97" s="14" t="s">
        <v>215</v>
      </c>
      <c r="B97">
        <v>2</v>
      </c>
      <c r="C97">
        <v>10</v>
      </c>
      <c r="D97">
        <v>13</v>
      </c>
      <c r="S97" s="18">
        <f>DK1</f>
        <v>0</v>
      </c>
    </row>
    <row r="98" spans="1:19" x14ac:dyDescent="0.4">
      <c r="A98" s="14" t="s">
        <v>216</v>
      </c>
      <c r="B98">
        <v>20</v>
      </c>
      <c r="S98" s="18">
        <f>DL1</f>
        <v>0</v>
      </c>
    </row>
    <row r="99" spans="1:19" x14ac:dyDescent="0.4">
      <c r="A99" s="14" t="s">
        <v>217</v>
      </c>
      <c r="B99">
        <v>20</v>
      </c>
      <c r="S99" s="18">
        <f>DM1</f>
        <v>0</v>
      </c>
    </row>
    <row r="100" spans="1:19" x14ac:dyDescent="0.4">
      <c r="A100" s="14" t="s">
        <v>218</v>
      </c>
      <c r="B100">
        <v>3</v>
      </c>
      <c r="C100">
        <v>6</v>
      </c>
      <c r="D100">
        <v>14</v>
      </c>
      <c r="S100" s="18">
        <f>DN1</f>
        <v>0</v>
      </c>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A94" workbookViewId="0">
      <selection activeCell="B49" sqref="B49:D100"/>
    </sheetView>
  </sheetViews>
  <sheetFormatPr defaultRowHeight="18.75" x14ac:dyDescent="0.4"/>
  <cols>
    <col min="1" max="1" width="18.375" customWidth="1"/>
  </cols>
  <sheetData>
    <row r="1" spans="1:111" x14ac:dyDescent="0.4">
      <c r="A1" s="14" t="s">
        <v>121</v>
      </c>
      <c r="B1">
        <v>0</v>
      </c>
      <c r="L1" s="39">
        <v>1</v>
      </c>
      <c r="M1" s="39">
        <v>1</v>
      </c>
      <c r="N1" s="39">
        <v>4</v>
      </c>
      <c r="O1" s="39">
        <v>1</v>
      </c>
      <c r="P1" s="39">
        <v>1</v>
      </c>
      <c r="Q1" s="39">
        <v>2</v>
      </c>
      <c r="R1" s="39">
        <v>4</v>
      </c>
      <c r="S1" s="39">
        <v>1</v>
      </c>
      <c r="T1" s="9">
        <v>2</v>
      </c>
      <c r="U1" s="39" t="s">
        <v>1206</v>
      </c>
      <c r="V1" s="39" t="s">
        <v>1197</v>
      </c>
      <c r="W1" s="39">
        <v>0</v>
      </c>
      <c r="X1" s="39">
        <v>1</v>
      </c>
      <c r="Y1" s="39">
        <v>0</v>
      </c>
      <c r="Z1" s="39">
        <v>1</v>
      </c>
      <c r="AA1" s="39">
        <v>2</v>
      </c>
      <c r="AB1" s="3"/>
      <c r="AC1" s="3"/>
      <c r="AD1" s="3"/>
      <c r="AE1" s="3"/>
      <c r="AF1" s="9"/>
      <c r="AG1" s="3"/>
      <c r="AH1" s="3"/>
      <c r="AI1" s="3"/>
      <c r="AJ1" s="3"/>
      <c r="AK1" s="3"/>
      <c r="AL1" s="3"/>
      <c r="AM1" s="3"/>
      <c r="AN1" s="3"/>
      <c r="AO1" s="3"/>
      <c r="AP1" s="3"/>
      <c r="AQ1" s="3"/>
      <c r="AR1" s="3"/>
      <c r="AS1" s="3"/>
      <c r="AT1" s="3"/>
      <c r="AU1" s="3"/>
      <c r="AV1" s="3"/>
      <c r="AW1" s="3"/>
      <c r="AX1" s="3"/>
      <c r="AY1" s="3"/>
      <c r="AZ1" s="9"/>
      <c r="BA1" s="3"/>
      <c r="BB1" s="3"/>
      <c r="BC1" s="3"/>
      <c r="BD1" s="3"/>
      <c r="BE1" s="3"/>
      <c r="BF1" s="3"/>
      <c r="BG1" s="3"/>
      <c r="BH1" s="3"/>
      <c r="BI1" s="3"/>
      <c r="BJ1" s="3"/>
      <c r="BK1" s="3"/>
      <c r="BL1" s="3"/>
      <c r="BM1" s="3"/>
      <c r="BN1" s="3"/>
      <c r="BO1" s="3"/>
      <c r="BP1" s="3"/>
      <c r="BQ1" s="3"/>
      <c r="BR1" s="3"/>
      <c r="BS1" s="3"/>
      <c r="BT1" s="9"/>
      <c r="BU1" s="3"/>
      <c r="BV1" s="3"/>
      <c r="BW1" s="3"/>
      <c r="BX1" s="3"/>
      <c r="BY1" s="3"/>
      <c r="BZ1" s="3"/>
      <c r="CA1" s="3"/>
      <c r="CB1" s="3"/>
      <c r="CC1" s="3"/>
      <c r="CD1" s="3"/>
      <c r="CE1" s="3"/>
      <c r="CF1" s="3"/>
      <c r="CG1" s="3"/>
      <c r="CH1" s="3"/>
      <c r="CI1" s="3"/>
      <c r="CJ1" s="3"/>
      <c r="CK1" s="3"/>
      <c r="CL1" s="3"/>
      <c r="CM1" s="3"/>
      <c r="CN1" s="9"/>
      <c r="CO1" s="3"/>
      <c r="CP1" s="3"/>
      <c r="CQ1" s="3"/>
      <c r="CR1" s="3"/>
      <c r="CS1" s="3"/>
      <c r="CT1" s="3"/>
      <c r="CU1" s="3"/>
      <c r="CV1" s="3"/>
      <c r="CW1" s="3"/>
      <c r="CX1" s="3"/>
      <c r="CY1" s="3"/>
      <c r="CZ1" s="3"/>
      <c r="DA1" s="3"/>
      <c r="DB1" s="3"/>
      <c r="DC1" s="3"/>
      <c r="DD1" s="3"/>
      <c r="DE1" s="3"/>
      <c r="DF1" s="3"/>
      <c r="DG1" s="3"/>
    </row>
    <row r="2" spans="1:111" x14ac:dyDescent="0.4">
      <c r="A2" s="14" t="s">
        <v>122</v>
      </c>
      <c r="B2">
        <v>5</v>
      </c>
      <c r="I2">
        <v>0</v>
      </c>
      <c r="J2">
        <f>COUNTIF($B$1:$H$100,"0")</f>
        <v>11</v>
      </c>
      <c r="L2" s="18">
        <f>M1</f>
        <v>1</v>
      </c>
    </row>
    <row r="3" spans="1:111" x14ac:dyDescent="0.4">
      <c r="A3" s="14" t="s">
        <v>123</v>
      </c>
      <c r="B3">
        <v>5</v>
      </c>
      <c r="I3">
        <v>1</v>
      </c>
      <c r="J3">
        <f>COUNTIF($B$1:$H$100,"1")</f>
        <v>38</v>
      </c>
      <c r="L3" s="18">
        <f>N1</f>
        <v>4</v>
      </c>
    </row>
    <row r="4" spans="1:111" x14ac:dyDescent="0.4">
      <c r="A4" s="14" t="s">
        <v>124</v>
      </c>
      <c r="B4">
        <v>5</v>
      </c>
      <c r="I4">
        <v>2</v>
      </c>
      <c r="J4">
        <f>COUNTIF($B$1:$H$100,"2")</f>
        <v>40</v>
      </c>
      <c r="L4" s="18">
        <f>O1</f>
        <v>1</v>
      </c>
      <c r="N4" s="41">
        <v>1</v>
      </c>
    </row>
    <row r="5" spans="1:111" x14ac:dyDescent="0.4">
      <c r="A5" s="14" t="s">
        <v>125</v>
      </c>
      <c r="B5">
        <v>2</v>
      </c>
      <c r="I5">
        <v>3</v>
      </c>
      <c r="J5">
        <f>COUNTIF($B$1:$H$100,"3")</f>
        <v>11</v>
      </c>
      <c r="L5" s="18">
        <f>P1</f>
        <v>1</v>
      </c>
      <c r="N5" s="41">
        <v>2</v>
      </c>
    </row>
    <row r="6" spans="1:111" x14ac:dyDescent="0.4">
      <c r="A6" s="14" t="s">
        <v>126</v>
      </c>
      <c r="B6">
        <v>1</v>
      </c>
      <c r="C6">
        <v>2</v>
      </c>
      <c r="I6">
        <v>4</v>
      </c>
      <c r="J6">
        <f>COUNTIF($B$1:$H$100,"4")</f>
        <v>31</v>
      </c>
      <c r="L6" s="18">
        <f>Q1</f>
        <v>2</v>
      </c>
      <c r="N6" s="41">
        <v>4</v>
      </c>
    </row>
    <row r="7" spans="1:111" x14ac:dyDescent="0.4">
      <c r="A7" s="14" t="s">
        <v>127</v>
      </c>
      <c r="B7">
        <v>1</v>
      </c>
      <c r="C7">
        <v>3</v>
      </c>
      <c r="D7">
        <v>4</v>
      </c>
      <c r="I7">
        <v>5</v>
      </c>
      <c r="J7">
        <f>COUNTIF($B$1:$H$100,"5")</f>
        <v>7</v>
      </c>
      <c r="L7" s="18">
        <f>R1</f>
        <v>4</v>
      </c>
      <c r="N7" s="41" t="s">
        <v>1197</v>
      </c>
    </row>
    <row r="8" spans="1:111" x14ac:dyDescent="0.4">
      <c r="A8" s="14" t="s">
        <v>128</v>
      </c>
      <c r="B8">
        <v>4</v>
      </c>
      <c r="L8" s="18">
        <f>S1</f>
        <v>1</v>
      </c>
      <c r="N8" s="41" t="s">
        <v>1206</v>
      </c>
    </row>
    <row r="9" spans="1:111" x14ac:dyDescent="0.4">
      <c r="A9" s="14" t="s">
        <v>129</v>
      </c>
      <c r="B9">
        <v>1</v>
      </c>
      <c r="C9">
        <v>3</v>
      </c>
      <c r="L9" s="18">
        <f>T1</f>
        <v>2</v>
      </c>
      <c r="N9" s="41" t="s">
        <v>1197</v>
      </c>
    </row>
    <row r="10" spans="1:111" x14ac:dyDescent="0.4">
      <c r="A10" s="14" t="s">
        <v>130</v>
      </c>
      <c r="B10">
        <v>2</v>
      </c>
      <c r="L10" s="18" t="str">
        <f>U1</f>
        <v>1,2</v>
      </c>
      <c r="N10" s="41" t="s">
        <v>1459</v>
      </c>
    </row>
    <row r="11" spans="1:111" x14ac:dyDescent="0.4">
      <c r="A11" s="14" t="s">
        <v>131</v>
      </c>
      <c r="B11">
        <v>1</v>
      </c>
      <c r="L11" s="18" t="str">
        <f>V1</f>
        <v>2,4</v>
      </c>
      <c r="N11" s="41" t="s">
        <v>1365</v>
      </c>
    </row>
    <row r="12" spans="1:111" x14ac:dyDescent="0.4">
      <c r="A12" s="14" t="s">
        <v>132</v>
      </c>
      <c r="B12">
        <v>2</v>
      </c>
      <c r="C12">
        <v>4</v>
      </c>
      <c r="L12" s="18">
        <f>W1</f>
        <v>0</v>
      </c>
      <c r="N12" s="41" t="s">
        <v>1205</v>
      </c>
    </row>
    <row r="13" spans="1:111" x14ac:dyDescent="0.4">
      <c r="A13" s="14" t="s">
        <v>133</v>
      </c>
      <c r="B13">
        <v>2</v>
      </c>
      <c r="C13">
        <v>4</v>
      </c>
      <c r="L13" s="18">
        <f>X1</f>
        <v>1</v>
      </c>
      <c r="N13" s="41">
        <v>5</v>
      </c>
    </row>
    <row r="14" spans="1:111" x14ac:dyDescent="0.4">
      <c r="A14" s="14" t="s">
        <v>134</v>
      </c>
      <c r="B14">
        <v>1</v>
      </c>
      <c r="C14">
        <v>2</v>
      </c>
      <c r="L14" s="18">
        <f>Y1</f>
        <v>0</v>
      </c>
      <c r="N14" s="41">
        <v>1</v>
      </c>
    </row>
    <row r="15" spans="1:111" x14ac:dyDescent="0.4">
      <c r="A15" s="14" t="s">
        <v>135</v>
      </c>
      <c r="B15">
        <v>2</v>
      </c>
      <c r="C15">
        <v>4</v>
      </c>
      <c r="L15" s="18">
        <f>Z1</f>
        <v>1</v>
      </c>
      <c r="N15" s="41">
        <v>4</v>
      </c>
    </row>
    <row r="16" spans="1:111" x14ac:dyDescent="0.4">
      <c r="A16" s="14" t="s">
        <v>136</v>
      </c>
      <c r="B16">
        <v>3</v>
      </c>
      <c r="L16" s="18">
        <f>AA1</f>
        <v>2</v>
      </c>
      <c r="N16" s="9">
        <v>2</v>
      </c>
    </row>
    <row r="17" spans="1:16" x14ac:dyDescent="0.4">
      <c r="A17" s="14" t="s">
        <v>137</v>
      </c>
      <c r="B17">
        <v>2</v>
      </c>
      <c r="L17" s="18">
        <f>AB1</f>
        <v>0</v>
      </c>
      <c r="N17" s="41" t="s">
        <v>1197</v>
      </c>
    </row>
    <row r="18" spans="1:16" x14ac:dyDescent="0.4">
      <c r="A18" s="14" t="s">
        <v>138</v>
      </c>
      <c r="B18">
        <v>1</v>
      </c>
      <c r="L18" s="18">
        <f>AC1</f>
        <v>0</v>
      </c>
      <c r="N18" s="41">
        <v>0</v>
      </c>
    </row>
    <row r="19" spans="1:16" x14ac:dyDescent="0.4">
      <c r="A19" s="14" t="s">
        <v>139</v>
      </c>
      <c r="B19">
        <v>0</v>
      </c>
      <c r="L19" s="18">
        <f>AD1</f>
        <v>0</v>
      </c>
      <c r="N19" s="41">
        <v>1</v>
      </c>
    </row>
    <row r="20" spans="1:16" x14ac:dyDescent="0.4">
      <c r="A20" s="14" t="s">
        <v>140</v>
      </c>
      <c r="B20">
        <v>4</v>
      </c>
      <c r="L20" s="18">
        <f>AE1</f>
        <v>0</v>
      </c>
      <c r="N20" s="41" t="s">
        <v>1197</v>
      </c>
    </row>
    <row r="21" spans="1:16" x14ac:dyDescent="0.4">
      <c r="A21" s="14" t="s">
        <v>1100</v>
      </c>
      <c r="B21">
        <v>5</v>
      </c>
      <c r="L21" s="18">
        <f>AF1</f>
        <v>0</v>
      </c>
      <c r="M21" s="17"/>
      <c r="N21" s="41">
        <v>4</v>
      </c>
      <c r="O21" s="17"/>
      <c r="P21" s="17"/>
    </row>
    <row r="22" spans="1:16" x14ac:dyDescent="0.4">
      <c r="A22" s="14" t="s">
        <v>142</v>
      </c>
      <c r="B22">
        <v>1</v>
      </c>
      <c r="C22">
        <v>3</v>
      </c>
      <c r="L22" s="18">
        <f>AG1</f>
        <v>0</v>
      </c>
      <c r="N22" s="41">
        <v>1</v>
      </c>
    </row>
    <row r="23" spans="1:16" x14ac:dyDescent="0.4">
      <c r="A23" s="14" t="s">
        <v>143</v>
      </c>
      <c r="B23">
        <v>0</v>
      </c>
      <c r="L23" s="18">
        <f>AH1</f>
        <v>0</v>
      </c>
      <c r="N23" s="41">
        <v>4</v>
      </c>
    </row>
    <row r="24" spans="1:16" x14ac:dyDescent="0.4">
      <c r="A24" s="14" t="s">
        <v>144</v>
      </c>
      <c r="B24">
        <v>1</v>
      </c>
      <c r="C24">
        <v>4</v>
      </c>
      <c r="L24" s="18">
        <f>AI1</f>
        <v>0</v>
      </c>
      <c r="N24" s="41">
        <v>4</v>
      </c>
    </row>
    <row r="25" spans="1:16" x14ac:dyDescent="0.4">
      <c r="A25" s="14" t="s">
        <v>145</v>
      </c>
      <c r="B25">
        <v>1</v>
      </c>
      <c r="C25">
        <v>2</v>
      </c>
      <c r="L25" s="18">
        <f>AJ1</f>
        <v>0</v>
      </c>
      <c r="N25" s="41" t="s">
        <v>1216</v>
      </c>
    </row>
    <row r="26" spans="1:16" x14ac:dyDescent="0.4">
      <c r="A26" s="14" t="s">
        <v>146</v>
      </c>
      <c r="B26">
        <v>1</v>
      </c>
      <c r="C26">
        <v>2</v>
      </c>
      <c r="L26" s="18">
        <f>AK1</f>
        <v>0</v>
      </c>
      <c r="N26" s="41" t="s">
        <v>1365</v>
      </c>
    </row>
    <row r="27" spans="1:16" x14ac:dyDescent="0.4">
      <c r="A27" s="14" t="s">
        <v>147</v>
      </c>
      <c r="B27">
        <v>1</v>
      </c>
      <c r="C27">
        <v>2</v>
      </c>
      <c r="D27">
        <v>3</v>
      </c>
      <c r="L27" s="18">
        <f>AL1</f>
        <v>0</v>
      </c>
      <c r="N27" s="41">
        <v>5</v>
      </c>
    </row>
    <row r="28" spans="1:16" x14ac:dyDescent="0.4">
      <c r="A28" s="14" t="s">
        <v>148</v>
      </c>
      <c r="B28">
        <v>2</v>
      </c>
      <c r="L28" s="18">
        <f>AM1</f>
        <v>0</v>
      </c>
      <c r="N28" s="41" t="s">
        <v>1201</v>
      </c>
    </row>
    <row r="29" spans="1:16" x14ac:dyDescent="0.4">
      <c r="A29" s="14" t="s">
        <v>149</v>
      </c>
      <c r="B29">
        <v>2</v>
      </c>
      <c r="L29" s="18">
        <f>AN1</f>
        <v>0</v>
      </c>
      <c r="N29" s="41" t="s">
        <v>1201</v>
      </c>
    </row>
    <row r="30" spans="1:16" x14ac:dyDescent="0.4">
      <c r="A30" s="14" t="s">
        <v>150</v>
      </c>
      <c r="B30">
        <v>1</v>
      </c>
      <c r="L30" s="18">
        <f>AO1</f>
        <v>0</v>
      </c>
      <c r="N30" s="41">
        <v>4</v>
      </c>
    </row>
    <row r="31" spans="1:16" x14ac:dyDescent="0.4">
      <c r="A31" s="14" t="s">
        <v>151</v>
      </c>
      <c r="B31">
        <v>0</v>
      </c>
      <c r="L31" s="18">
        <f>AP1</f>
        <v>0</v>
      </c>
      <c r="N31" s="41">
        <v>2</v>
      </c>
    </row>
    <row r="32" spans="1:16" x14ac:dyDescent="0.4">
      <c r="A32" s="14" t="s">
        <v>152</v>
      </c>
      <c r="B32">
        <v>0</v>
      </c>
      <c r="L32" s="18">
        <f>AQ1</f>
        <v>0</v>
      </c>
      <c r="N32" s="41" t="s">
        <v>1206</v>
      </c>
    </row>
    <row r="33" spans="1:14" x14ac:dyDescent="0.4">
      <c r="A33" s="14" t="s">
        <v>153</v>
      </c>
      <c r="B33">
        <v>1</v>
      </c>
      <c r="L33" s="18">
        <f>AR1</f>
        <v>0</v>
      </c>
      <c r="N33" s="41">
        <v>1</v>
      </c>
    </row>
    <row r="34" spans="1:14" x14ac:dyDescent="0.4">
      <c r="A34" s="14" t="s">
        <v>154</v>
      </c>
      <c r="B34">
        <v>1</v>
      </c>
      <c r="L34" s="18">
        <f>AS1</f>
        <v>0</v>
      </c>
      <c r="N34" s="41" t="s">
        <v>1197</v>
      </c>
    </row>
    <row r="35" spans="1:14" x14ac:dyDescent="0.4">
      <c r="A35" s="14" t="s">
        <v>155</v>
      </c>
      <c r="B35">
        <v>4</v>
      </c>
      <c r="L35" s="18">
        <f>AT1</f>
        <v>0</v>
      </c>
      <c r="N35" s="41" t="s">
        <v>1480</v>
      </c>
    </row>
    <row r="36" spans="1:14" x14ac:dyDescent="0.4">
      <c r="A36" s="14" t="s">
        <v>156</v>
      </c>
      <c r="B36">
        <v>1</v>
      </c>
      <c r="L36" s="18">
        <f>AU1</f>
        <v>0</v>
      </c>
      <c r="N36" s="9">
        <v>2</v>
      </c>
    </row>
    <row r="37" spans="1:14" x14ac:dyDescent="0.4">
      <c r="A37" s="14" t="s">
        <v>157</v>
      </c>
      <c r="B37">
        <v>1</v>
      </c>
      <c r="L37" s="18">
        <f>AV1</f>
        <v>0</v>
      </c>
      <c r="N37" s="41">
        <v>2</v>
      </c>
    </row>
    <row r="38" spans="1:14" x14ac:dyDescent="0.4">
      <c r="A38" s="14" t="s">
        <v>158</v>
      </c>
      <c r="B38">
        <v>2</v>
      </c>
      <c r="L38" s="18">
        <f>AW1</f>
        <v>0</v>
      </c>
      <c r="N38" s="41">
        <v>4</v>
      </c>
    </row>
    <row r="39" spans="1:14" x14ac:dyDescent="0.4">
      <c r="A39" s="14" t="s">
        <v>159</v>
      </c>
      <c r="B39">
        <v>4</v>
      </c>
      <c r="L39" s="18">
        <f>AX1</f>
        <v>0</v>
      </c>
      <c r="N39" s="41">
        <v>2</v>
      </c>
    </row>
    <row r="40" spans="1:14" x14ac:dyDescent="0.4">
      <c r="A40" s="14" t="s">
        <v>160</v>
      </c>
      <c r="B40">
        <v>1</v>
      </c>
      <c r="L40" s="18">
        <f>AY1</f>
        <v>0</v>
      </c>
      <c r="N40" s="41">
        <v>2</v>
      </c>
    </row>
    <row r="41" spans="1:14" x14ac:dyDescent="0.4">
      <c r="A41" s="14" t="s">
        <v>625</v>
      </c>
      <c r="B41">
        <v>2</v>
      </c>
      <c r="L41" s="18">
        <f>AZ1</f>
        <v>0</v>
      </c>
      <c r="N41" s="41" t="s">
        <v>1201</v>
      </c>
    </row>
    <row r="42" spans="1:14" x14ac:dyDescent="0.4">
      <c r="A42" s="14" t="s">
        <v>161</v>
      </c>
      <c r="B42">
        <v>1</v>
      </c>
      <c r="C42">
        <v>2</v>
      </c>
      <c r="L42" s="18">
        <f>BA1</f>
        <v>0</v>
      </c>
      <c r="N42" s="41">
        <v>1</v>
      </c>
    </row>
    <row r="43" spans="1:14" x14ac:dyDescent="0.4">
      <c r="A43" s="14" t="s">
        <v>162</v>
      </c>
      <c r="B43">
        <v>2</v>
      </c>
      <c r="C43">
        <v>4</v>
      </c>
      <c r="L43" s="18">
        <f>BB1</f>
        <v>0</v>
      </c>
      <c r="N43" s="41">
        <v>2</v>
      </c>
    </row>
    <row r="44" spans="1:14" x14ac:dyDescent="0.4">
      <c r="A44" s="14" t="s">
        <v>163</v>
      </c>
      <c r="B44">
        <v>0</v>
      </c>
      <c r="L44" s="18">
        <f>BC1</f>
        <v>0</v>
      </c>
      <c r="N44" s="41">
        <v>4</v>
      </c>
    </row>
    <row r="45" spans="1:14" x14ac:dyDescent="0.4">
      <c r="A45" s="14" t="s">
        <v>164</v>
      </c>
      <c r="B45">
        <v>1</v>
      </c>
      <c r="L45" s="18">
        <f>BD1</f>
        <v>0</v>
      </c>
      <c r="N45" s="41">
        <v>0</v>
      </c>
    </row>
    <row r="46" spans="1:14" x14ac:dyDescent="0.4">
      <c r="A46" s="14" t="s">
        <v>165</v>
      </c>
      <c r="B46">
        <v>0</v>
      </c>
      <c r="L46" s="18">
        <f>BE1</f>
        <v>0</v>
      </c>
      <c r="N46" s="41">
        <v>0</v>
      </c>
    </row>
    <row r="47" spans="1:14" x14ac:dyDescent="0.4">
      <c r="A47" s="14" t="s">
        <v>166</v>
      </c>
      <c r="B47">
        <v>1</v>
      </c>
      <c r="L47" s="18">
        <f>BF1</f>
        <v>0</v>
      </c>
      <c r="N47" s="41" t="s">
        <v>1198</v>
      </c>
    </row>
    <row r="48" spans="1:14" x14ac:dyDescent="0.4">
      <c r="A48" s="14" t="s">
        <v>167</v>
      </c>
      <c r="B48">
        <v>2</v>
      </c>
      <c r="L48" s="18">
        <f>BG1</f>
        <v>0</v>
      </c>
      <c r="N48" s="41">
        <v>4</v>
      </c>
    </row>
    <row r="49" spans="1:14" x14ac:dyDescent="0.4">
      <c r="A49" s="14" t="s">
        <v>168</v>
      </c>
      <c r="B49">
        <v>1</v>
      </c>
      <c r="L49" s="18">
        <f>BH1</f>
        <v>0</v>
      </c>
      <c r="N49" s="41">
        <v>0</v>
      </c>
    </row>
    <row r="50" spans="1:14" x14ac:dyDescent="0.4">
      <c r="A50" s="14" t="s">
        <v>169</v>
      </c>
      <c r="B50">
        <v>2</v>
      </c>
      <c r="L50" s="18">
        <f>BI1</f>
        <v>0</v>
      </c>
      <c r="N50" s="41">
        <v>1</v>
      </c>
    </row>
    <row r="51" spans="1:14" x14ac:dyDescent="0.4">
      <c r="A51" s="14" t="s">
        <v>170</v>
      </c>
      <c r="B51">
        <v>4</v>
      </c>
      <c r="L51" s="18">
        <f>BJ1</f>
        <v>0</v>
      </c>
      <c r="N51" s="41">
        <v>2</v>
      </c>
    </row>
    <row r="52" spans="1:14" x14ac:dyDescent="0.4">
      <c r="A52" s="14" t="s">
        <v>171</v>
      </c>
      <c r="B52">
        <v>2</v>
      </c>
      <c r="C52">
        <v>4</v>
      </c>
      <c r="L52" s="18">
        <f>BK1</f>
        <v>0</v>
      </c>
      <c r="N52" s="41" t="s">
        <v>1201</v>
      </c>
    </row>
    <row r="53" spans="1:14" x14ac:dyDescent="0.4">
      <c r="A53" s="14" t="s">
        <v>172</v>
      </c>
      <c r="B53">
        <v>1</v>
      </c>
      <c r="C53">
        <v>2</v>
      </c>
      <c r="L53" s="18">
        <f>BL1</f>
        <v>0</v>
      </c>
      <c r="N53" s="41">
        <v>2</v>
      </c>
    </row>
    <row r="54" spans="1:14" x14ac:dyDescent="0.4">
      <c r="A54" s="14" t="s">
        <v>173</v>
      </c>
      <c r="B54">
        <v>2</v>
      </c>
      <c r="C54">
        <v>4</v>
      </c>
      <c r="L54" s="18">
        <f>BM1</f>
        <v>0</v>
      </c>
      <c r="N54" s="41">
        <v>3</v>
      </c>
    </row>
    <row r="55" spans="1:14" x14ac:dyDescent="0.4">
      <c r="A55" s="14" t="s">
        <v>174</v>
      </c>
      <c r="B55">
        <v>2</v>
      </c>
      <c r="C55">
        <v>5</v>
      </c>
      <c r="L55" s="18">
        <f>BN1</f>
        <v>0</v>
      </c>
      <c r="N55" s="41" t="s">
        <v>1197</v>
      </c>
    </row>
    <row r="56" spans="1:14" x14ac:dyDescent="0.4">
      <c r="A56" s="14" t="s">
        <v>175</v>
      </c>
      <c r="B56">
        <v>1</v>
      </c>
      <c r="C56">
        <v>3</v>
      </c>
      <c r="L56" s="18">
        <f>BO1</f>
        <v>0</v>
      </c>
    </row>
    <row r="57" spans="1:14" x14ac:dyDescent="0.4">
      <c r="A57" s="14" t="s">
        <v>176</v>
      </c>
      <c r="B57">
        <v>1</v>
      </c>
      <c r="C57">
        <v>2</v>
      </c>
      <c r="D57">
        <v>4</v>
      </c>
      <c r="L57" s="18">
        <f>BP1</f>
        <v>0</v>
      </c>
    </row>
    <row r="58" spans="1:14" x14ac:dyDescent="0.4">
      <c r="A58" s="14" t="s">
        <v>177</v>
      </c>
      <c r="B58">
        <v>5</v>
      </c>
      <c r="L58" s="18">
        <f>BQ1</f>
        <v>0</v>
      </c>
    </row>
    <row r="59" spans="1:14" x14ac:dyDescent="0.4">
      <c r="A59" s="14" t="s">
        <v>178</v>
      </c>
      <c r="B59">
        <v>1</v>
      </c>
      <c r="L59" s="18">
        <f>BR1</f>
        <v>0</v>
      </c>
    </row>
    <row r="60" spans="1:14" x14ac:dyDescent="0.4">
      <c r="A60" s="14" t="s">
        <v>179</v>
      </c>
      <c r="B60">
        <v>4</v>
      </c>
      <c r="L60" s="18">
        <f>BS1</f>
        <v>0</v>
      </c>
    </row>
    <row r="61" spans="1:14" x14ac:dyDescent="0.4">
      <c r="A61" s="14" t="s">
        <v>1700</v>
      </c>
      <c r="B61">
        <v>2</v>
      </c>
      <c r="L61" s="18">
        <f>BT1</f>
        <v>0</v>
      </c>
    </row>
    <row r="62" spans="1:14" x14ac:dyDescent="0.4">
      <c r="A62" s="14" t="s">
        <v>181</v>
      </c>
      <c r="B62">
        <v>2</v>
      </c>
      <c r="C62">
        <v>4</v>
      </c>
      <c r="L62" s="18">
        <f>BU1</f>
        <v>0</v>
      </c>
    </row>
    <row r="63" spans="1:14" x14ac:dyDescent="0.4">
      <c r="A63" s="14" t="s">
        <v>182</v>
      </c>
      <c r="B63">
        <v>0</v>
      </c>
      <c r="L63" s="18">
        <f>BV1</f>
        <v>0</v>
      </c>
    </row>
    <row r="64" spans="1:14" x14ac:dyDescent="0.4">
      <c r="A64" s="14" t="s">
        <v>183</v>
      </c>
      <c r="B64">
        <v>1</v>
      </c>
      <c r="L64" s="18">
        <f>BW1</f>
        <v>0</v>
      </c>
    </row>
    <row r="65" spans="1:12" x14ac:dyDescent="0.4">
      <c r="A65" s="14" t="s">
        <v>184</v>
      </c>
      <c r="B65">
        <v>2</v>
      </c>
      <c r="C65">
        <v>4</v>
      </c>
      <c r="L65" s="18">
        <f>BX1</f>
        <v>0</v>
      </c>
    </row>
    <row r="66" spans="1:12" x14ac:dyDescent="0.4">
      <c r="A66" s="14" t="s">
        <v>185</v>
      </c>
      <c r="B66">
        <v>4</v>
      </c>
      <c r="L66" s="18">
        <f>BY1</f>
        <v>0</v>
      </c>
    </row>
    <row r="67" spans="1:12" x14ac:dyDescent="0.4">
      <c r="A67" s="14" t="s">
        <v>186</v>
      </c>
      <c r="B67">
        <v>1</v>
      </c>
      <c r="L67" s="18">
        <f>BZ1</f>
        <v>0</v>
      </c>
    </row>
    <row r="68" spans="1:12" x14ac:dyDescent="0.4">
      <c r="A68" s="14" t="s">
        <v>187</v>
      </c>
      <c r="B68">
        <v>4</v>
      </c>
      <c r="L68" s="18">
        <f>CA1</f>
        <v>0</v>
      </c>
    </row>
    <row r="69" spans="1:12" x14ac:dyDescent="0.4">
      <c r="A69" s="14" t="s">
        <v>188</v>
      </c>
      <c r="B69">
        <v>4</v>
      </c>
      <c r="L69" s="18">
        <f>CB1</f>
        <v>0</v>
      </c>
    </row>
    <row r="70" spans="1:12" x14ac:dyDescent="0.4">
      <c r="A70" s="14" t="s">
        <v>189</v>
      </c>
      <c r="B70">
        <v>1</v>
      </c>
      <c r="C70">
        <v>3</v>
      </c>
      <c r="D70">
        <v>4</v>
      </c>
      <c r="L70" s="18">
        <f>CC1</f>
        <v>0</v>
      </c>
    </row>
    <row r="71" spans="1:12" x14ac:dyDescent="0.4">
      <c r="A71" s="14" t="s">
        <v>190</v>
      </c>
      <c r="B71">
        <v>1</v>
      </c>
      <c r="C71">
        <v>3</v>
      </c>
      <c r="L71" s="18">
        <f>CD1</f>
        <v>0</v>
      </c>
    </row>
    <row r="72" spans="1:12" x14ac:dyDescent="0.4">
      <c r="A72" s="14" t="s">
        <v>191</v>
      </c>
      <c r="B72">
        <v>5</v>
      </c>
      <c r="L72" s="18">
        <f>CE1</f>
        <v>0</v>
      </c>
    </row>
    <row r="73" spans="1:12" x14ac:dyDescent="0.4">
      <c r="A73" s="14" t="s">
        <v>192</v>
      </c>
      <c r="B73">
        <v>1</v>
      </c>
      <c r="C73">
        <v>4</v>
      </c>
      <c r="L73" s="18">
        <f>CF1</f>
        <v>0</v>
      </c>
    </row>
    <row r="74" spans="1:12" x14ac:dyDescent="0.4">
      <c r="A74" s="14" t="s">
        <v>193</v>
      </c>
      <c r="B74">
        <v>1</v>
      </c>
      <c r="C74">
        <v>4</v>
      </c>
      <c r="L74" s="18">
        <f>CG1</f>
        <v>0</v>
      </c>
    </row>
    <row r="75" spans="1:12" x14ac:dyDescent="0.4">
      <c r="A75" s="14" t="s">
        <v>194</v>
      </c>
      <c r="B75">
        <v>4</v>
      </c>
      <c r="L75" s="18">
        <f>CH1</f>
        <v>0</v>
      </c>
    </row>
    <row r="76" spans="1:12" x14ac:dyDescent="0.4">
      <c r="A76" s="14" t="s">
        <v>195</v>
      </c>
      <c r="B76">
        <v>2</v>
      </c>
      <c r="L76" s="18">
        <f>CI1</f>
        <v>0</v>
      </c>
    </row>
    <row r="77" spans="1:12" x14ac:dyDescent="0.4">
      <c r="A77" s="14" t="s">
        <v>196</v>
      </c>
      <c r="B77">
        <v>1</v>
      </c>
      <c r="C77">
        <v>2</v>
      </c>
      <c r="L77" s="18">
        <f>CJ1</f>
        <v>0</v>
      </c>
    </row>
    <row r="78" spans="1:12" x14ac:dyDescent="0.4">
      <c r="A78" s="14" t="s">
        <v>197</v>
      </c>
      <c r="B78">
        <v>1</v>
      </c>
      <c r="L78" s="18">
        <f>CK1</f>
        <v>0</v>
      </c>
    </row>
    <row r="79" spans="1:12" x14ac:dyDescent="0.4">
      <c r="A79" s="14" t="s">
        <v>198</v>
      </c>
      <c r="B79">
        <v>2</v>
      </c>
      <c r="C79">
        <v>4</v>
      </c>
      <c r="L79" s="18">
        <f>CL1</f>
        <v>0</v>
      </c>
    </row>
    <row r="80" spans="1:12" x14ac:dyDescent="0.4">
      <c r="A80" s="14" t="s">
        <v>199</v>
      </c>
      <c r="B80">
        <v>2</v>
      </c>
      <c r="C80">
        <v>3</v>
      </c>
      <c r="L80" s="18">
        <f>CM1</f>
        <v>0</v>
      </c>
    </row>
    <row r="81" spans="1:12" x14ac:dyDescent="0.4">
      <c r="A81" s="14" t="s">
        <v>2091</v>
      </c>
      <c r="B81">
        <v>2</v>
      </c>
      <c r="L81" s="18">
        <f>CN1</f>
        <v>0</v>
      </c>
    </row>
    <row r="82" spans="1:12" x14ac:dyDescent="0.4">
      <c r="A82" s="14" t="s">
        <v>200</v>
      </c>
      <c r="B82">
        <v>2</v>
      </c>
      <c r="L82" s="18">
        <f>CO1</f>
        <v>0</v>
      </c>
    </row>
    <row r="83" spans="1:12" x14ac:dyDescent="0.4">
      <c r="A83" s="14" t="s">
        <v>201</v>
      </c>
      <c r="B83">
        <v>4</v>
      </c>
      <c r="L83" s="18">
        <f>CP1</f>
        <v>0</v>
      </c>
    </row>
    <row r="84" spans="1:12" x14ac:dyDescent="0.4">
      <c r="A84" s="14" t="s">
        <v>202</v>
      </c>
      <c r="B84">
        <v>2</v>
      </c>
      <c r="L84" s="18">
        <f>CQ1</f>
        <v>0</v>
      </c>
    </row>
    <row r="85" spans="1:12" x14ac:dyDescent="0.4">
      <c r="A85" s="14" t="s">
        <v>203</v>
      </c>
      <c r="B85">
        <v>2</v>
      </c>
      <c r="L85" s="18">
        <f>CR1</f>
        <v>0</v>
      </c>
    </row>
    <row r="86" spans="1:12" x14ac:dyDescent="0.4">
      <c r="A86" s="14" t="s">
        <v>204</v>
      </c>
      <c r="B86">
        <v>1</v>
      </c>
      <c r="C86">
        <v>4</v>
      </c>
      <c r="L86" s="18">
        <f>CS1</f>
        <v>0</v>
      </c>
    </row>
    <row r="87" spans="1:12" x14ac:dyDescent="0.4">
      <c r="A87" s="14" t="s">
        <v>205</v>
      </c>
      <c r="B87">
        <v>1</v>
      </c>
      <c r="L87" s="18">
        <f>CT1</f>
        <v>0</v>
      </c>
    </row>
    <row r="88" spans="1:12" x14ac:dyDescent="0.4">
      <c r="A88" s="14" t="s">
        <v>206</v>
      </c>
      <c r="B88">
        <v>2</v>
      </c>
      <c r="L88" s="18">
        <f>CU1</f>
        <v>0</v>
      </c>
    </row>
    <row r="89" spans="1:12" x14ac:dyDescent="0.4">
      <c r="A89" s="14" t="s">
        <v>207</v>
      </c>
      <c r="B89">
        <v>4</v>
      </c>
      <c r="L89" s="18">
        <f>CV1</f>
        <v>0</v>
      </c>
    </row>
    <row r="90" spans="1:12" x14ac:dyDescent="0.4">
      <c r="A90" s="14" t="s">
        <v>208</v>
      </c>
      <c r="B90">
        <v>0</v>
      </c>
      <c r="L90" s="18">
        <f>CW1</f>
        <v>0</v>
      </c>
    </row>
    <row r="91" spans="1:12" x14ac:dyDescent="0.4">
      <c r="A91" s="14" t="s">
        <v>209</v>
      </c>
      <c r="B91">
        <v>0</v>
      </c>
      <c r="L91" s="18">
        <f>CX1</f>
        <v>0</v>
      </c>
    </row>
    <row r="92" spans="1:12" x14ac:dyDescent="0.4">
      <c r="A92" s="14" t="s">
        <v>210</v>
      </c>
      <c r="B92">
        <v>1</v>
      </c>
      <c r="C92">
        <v>2</v>
      </c>
      <c r="D92">
        <v>3</v>
      </c>
      <c r="L92" s="18">
        <f>CY1</f>
        <v>0</v>
      </c>
    </row>
    <row r="93" spans="1:12" x14ac:dyDescent="0.4">
      <c r="A93" s="14" t="s">
        <v>211</v>
      </c>
      <c r="B93">
        <v>4</v>
      </c>
      <c r="L93" s="18">
        <f>CZ1</f>
        <v>0</v>
      </c>
    </row>
    <row r="94" spans="1:12" x14ac:dyDescent="0.4">
      <c r="A94" s="14" t="s">
        <v>212</v>
      </c>
      <c r="B94">
        <v>0</v>
      </c>
      <c r="L94" s="18">
        <f>DA1</f>
        <v>0</v>
      </c>
    </row>
    <row r="95" spans="1:12" x14ac:dyDescent="0.4">
      <c r="A95" s="14" t="s">
        <v>213</v>
      </c>
      <c r="B95">
        <v>1</v>
      </c>
      <c r="L95" s="18">
        <f>DB1</f>
        <v>0</v>
      </c>
    </row>
    <row r="96" spans="1:12" x14ac:dyDescent="0.4">
      <c r="A96" s="14" t="s">
        <v>214</v>
      </c>
      <c r="B96">
        <v>2</v>
      </c>
      <c r="L96" s="18">
        <f>DC1</f>
        <v>0</v>
      </c>
    </row>
    <row r="97" spans="1:12" x14ac:dyDescent="0.4">
      <c r="A97" s="14" t="s">
        <v>215</v>
      </c>
      <c r="B97">
        <v>1</v>
      </c>
      <c r="C97">
        <v>4</v>
      </c>
      <c r="L97" s="18">
        <f>DD1</f>
        <v>0</v>
      </c>
    </row>
    <row r="98" spans="1:12" x14ac:dyDescent="0.4">
      <c r="A98" s="14" t="s">
        <v>216</v>
      </c>
      <c r="B98">
        <v>2</v>
      </c>
      <c r="L98" s="18">
        <f>DE1</f>
        <v>0</v>
      </c>
    </row>
    <row r="99" spans="1:12" x14ac:dyDescent="0.4">
      <c r="A99" s="14" t="s">
        <v>217</v>
      </c>
      <c r="B99">
        <v>3</v>
      </c>
      <c r="L99" s="18">
        <f>DF1</f>
        <v>0</v>
      </c>
    </row>
    <row r="100" spans="1:12" x14ac:dyDescent="0.4">
      <c r="A100" s="14" t="s">
        <v>218</v>
      </c>
      <c r="B100">
        <v>2</v>
      </c>
      <c r="C100">
        <v>4</v>
      </c>
      <c r="L100" s="18">
        <f>DG1</f>
        <v>0</v>
      </c>
    </row>
    <row r="101" spans="1:12" x14ac:dyDescent="0.4">
      <c r="L101" s="17"/>
    </row>
    <row r="102" spans="1:12" x14ac:dyDescent="0.4">
      <c r="L102" s="17"/>
    </row>
    <row r="103" spans="1:12" x14ac:dyDescent="0.4">
      <c r="L103" s="17"/>
    </row>
    <row r="104" spans="1:12" x14ac:dyDescent="0.4">
      <c r="L104" s="17"/>
    </row>
    <row r="105" spans="1:12" x14ac:dyDescent="0.4">
      <c r="L105" s="17"/>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A91" workbookViewId="0">
      <selection activeCell="I101" sqref="I101"/>
    </sheetView>
  </sheetViews>
  <sheetFormatPr defaultRowHeight="18.75" x14ac:dyDescent="0.4"/>
  <cols>
    <col min="1" max="1" width="18.375" customWidth="1"/>
  </cols>
  <sheetData>
    <row r="1" spans="1:111" x14ac:dyDescent="0.4">
      <c r="A1" s="14" t="s">
        <v>121</v>
      </c>
      <c r="B1">
        <v>3</v>
      </c>
      <c r="C1">
        <v>4</v>
      </c>
      <c r="L1" s="9">
        <v>6</v>
      </c>
      <c r="M1" s="3">
        <v>2</v>
      </c>
      <c r="N1" s="3" t="s">
        <v>2178</v>
      </c>
      <c r="O1" s="3">
        <v>2</v>
      </c>
      <c r="P1" s="3" t="s">
        <v>2142</v>
      </c>
      <c r="Q1" s="3">
        <v>1</v>
      </c>
      <c r="R1" s="3">
        <v>2</v>
      </c>
      <c r="S1" s="3">
        <v>0</v>
      </c>
      <c r="T1" s="9" t="s">
        <v>1206</v>
      </c>
      <c r="U1" s="39">
        <v>0</v>
      </c>
      <c r="V1" s="39" t="s">
        <v>1205</v>
      </c>
      <c r="W1" s="39">
        <v>0</v>
      </c>
      <c r="X1" s="39">
        <v>0</v>
      </c>
      <c r="Y1" s="39">
        <v>0</v>
      </c>
      <c r="Z1" s="39">
        <v>1</v>
      </c>
      <c r="AA1" s="39" t="s">
        <v>1201</v>
      </c>
      <c r="AB1" s="3"/>
      <c r="AC1" s="3"/>
      <c r="AD1" s="3"/>
      <c r="AE1" s="3"/>
      <c r="AF1" s="9"/>
      <c r="AG1" s="3"/>
      <c r="AH1" s="3"/>
      <c r="AI1" s="3"/>
      <c r="AJ1" s="3"/>
      <c r="AK1" s="3"/>
      <c r="AL1" s="3"/>
      <c r="AM1" s="3"/>
      <c r="AN1" s="3"/>
      <c r="AO1" s="3"/>
      <c r="AP1" s="3"/>
      <c r="AQ1" s="3"/>
      <c r="AR1" s="3"/>
      <c r="AS1" s="3"/>
      <c r="AT1" s="3"/>
      <c r="AU1" s="3"/>
      <c r="AV1" s="3"/>
      <c r="AW1" s="3"/>
      <c r="AX1" s="3"/>
      <c r="AY1" s="3"/>
      <c r="AZ1" s="9"/>
      <c r="BA1" s="3"/>
      <c r="BB1" s="3"/>
      <c r="BC1" s="3"/>
      <c r="BD1" s="3"/>
      <c r="BE1" s="3"/>
      <c r="BF1" s="3"/>
      <c r="BG1" s="3"/>
      <c r="BH1" s="3"/>
      <c r="BI1" s="3"/>
      <c r="BJ1" s="3"/>
      <c r="BK1" s="3"/>
      <c r="BL1" s="3"/>
      <c r="BM1" s="3"/>
      <c r="BN1" s="3"/>
      <c r="BO1" s="3"/>
      <c r="BP1" s="3"/>
      <c r="BQ1" s="3"/>
      <c r="BR1" s="3"/>
      <c r="BS1" s="3"/>
      <c r="BT1" s="9"/>
      <c r="BU1" s="3"/>
      <c r="BV1" s="3"/>
      <c r="BW1" s="3"/>
      <c r="BX1" s="3"/>
      <c r="BY1" s="3"/>
      <c r="BZ1" s="3"/>
      <c r="CA1" s="3"/>
      <c r="CB1" s="3"/>
      <c r="CC1" s="3"/>
      <c r="CD1" s="3"/>
      <c r="CE1" s="3"/>
      <c r="CF1" s="3"/>
      <c r="CG1" s="3"/>
      <c r="CH1" s="3"/>
      <c r="CI1" s="3"/>
      <c r="CJ1" s="3"/>
      <c r="CK1" s="3"/>
      <c r="CL1" s="3"/>
      <c r="CM1" s="3"/>
      <c r="CN1" s="9"/>
      <c r="CO1" s="3"/>
      <c r="CP1" s="3"/>
      <c r="CQ1" s="3"/>
      <c r="CR1" s="3"/>
      <c r="CS1" s="3"/>
      <c r="CT1" s="3"/>
      <c r="CU1" s="3"/>
      <c r="CV1" s="3"/>
      <c r="CW1" s="3"/>
      <c r="CX1" s="3"/>
      <c r="CY1" s="3"/>
      <c r="CZ1" s="3"/>
      <c r="DA1" s="3"/>
      <c r="DB1" s="3"/>
      <c r="DC1" s="3"/>
      <c r="DD1" s="3"/>
      <c r="DE1" s="3"/>
      <c r="DF1" s="3"/>
      <c r="DG1" s="3"/>
    </row>
    <row r="2" spans="1:111" x14ac:dyDescent="0.4">
      <c r="A2" s="14" t="s">
        <v>122</v>
      </c>
      <c r="B2">
        <v>4</v>
      </c>
      <c r="I2">
        <v>0</v>
      </c>
      <c r="J2">
        <f>COUNTIF($B$1:$H$100,"0")</f>
        <v>14</v>
      </c>
      <c r="L2" s="18">
        <f>M1</f>
        <v>2</v>
      </c>
    </row>
    <row r="3" spans="1:111" x14ac:dyDescent="0.4">
      <c r="A3" s="14" t="s">
        <v>123</v>
      </c>
      <c r="B3">
        <v>7</v>
      </c>
      <c r="I3">
        <v>1</v>
      </c>
      <c r="J3">
        <f>COUNTIF($B$1:$H$100,"1")</f>
        <v>50</v>
      </c>
      <c r="L3" s="18" t="str">
        <f>N1</f>
        <v>1,4,6</v>
      </c>
    </row>
    <row r="4" spans="1:111" x14ac:dyDescent="0.4">
      <c r="A4" s="14" t="s">
        <v>124</v>
      </c>
      <c r="B4">
        <v>4</v>
      </c>
      <c r="I4">
        <v>2</v>
      </c>
      <c r="J4">
        <f>COUNTIF($B$1:$H$100,"2")</f>
        <v>28</v>
      </c>
      <c r="L4" s="18">
        <f>O1</f>
        <v>2</v>
      </c>
      <c r="N4" s="41" t="s">
        <v>1227</v>
      </c>
    </row>
    <row r="5" spans="1:111" x14ac:dyDescent="0.4">
      <c r="A5" s="14" t="s">
        <v>125</v>
      </c>
      <c r="B5">
        <v>2</v>
      </c>
      <c r="I5">
        <v>3</v>
      </c>
      <c r="J5">
        <f>COUNTIF($B$1:$H$100,"3")</f>
        <v>8</v>
      </c>
      <c r="L5" s="18" t="str">
        <f>P1</f>
        <v>1,4</v>
      </c>
      <c r="N5" s="41">
        <v>2</v>
      </c>
    </row>
    <row r="6" spans="1:111" x14ac:dyDescent="0.4">
      <c r="A6" s="14" t="s">
        <v>126</v>
      </c>
      <c r="B6">
        <v>1</v>
      </c>
      <c r="C6">
        <v>2</v>
      </c>
      <c r="I6">
        <v>4</v>
      </c>
      <c r="J6">
        <f>COUNTIF($B$1:$H$100,"4")</f>
        <v>42</v>
      </c>
      <c r="L6" s="18">
        <f>Q1</f>
        <v>1</v>
      </c>
      <c r="N6" s="41" t="s">
        <v>1251</v>
      </c>
    </row>
    <row r="7" spans="1:111" x14ac:dyDescent="0.4">
      <c r="A7" s="14" t="s">
        <v>127</v>
      </c>
      <c r="B7">
        <v>1</v>
      </c>
      <c r="I7">
        <v>5</v>
      </c>
      <c r="J7">
        <f>COUNTIF($B$1:$H$100,"5")</f>
        <v>12</v>
      </c>
      <c r="L7" s="18">
        <f>R1</f>
        <v>2</v>
      </c>
      <c r="N7" s="41" t="s">
        <v>1205</v>
      </c>
    </row>
    <row r="8" spans="1:111" x14ac:dyDescent="0.4">
      <c r="A8" s="14" t="s">
        <v>128</v>
      </c>
      <c r="B8">
        <v>0</v>
      </c>
      <c r="I8">
        <v>6</v>
      </c>
      <c r="J8">
        <f>COUNTIF($B$1:$H$100,"6")</f>
        <v>9</v>
      </c>
      <c r="L8" s="18">
        <f>S1</f>
        <v>0</v>
      </c>
      <c r="N8" s="41" t="s">
        <v>1365</v>
      </c>
    </row>
    <row r="9" spans="1:111" x14ac:dyDescent="0.4">
      <c r="A9" s="14" t="s">
        <v>129</v>
      </c>
      <c r="B9">
        <v>4</v>
      </c>
      <c r="I9">
        <v>7</v>
      </c>
      <c r="J9">
        <f>COUNTIF($B$1:$H$100,"7")</f>
        <v>6</v>
      </c>
      <c r="L9" s="18" t="str">
        <f>T1</f>
        <v>1,2</v>
      </c>
      <c r="N9" s="41" t="s">
        <v>1201</v>
      </c>
    </row>
    <row r="10" spans="1:111" x14ac:dyDescent="0.4">
      <c r="A10" s="14" t="s">
        <v>130</v>
      </c>
      <c r="B10">
        <v>1</v>
      </c>
      <c r="L10" s="18">
        <f>U1</f>
        <v>0</v>
      </c>
      <c r="N10" s="41" t="s">
        <v>2490</v>
      </c>
    </row>
    <row r="11" spans="1:111" x14ac:dyDescent="0.4">
      <c r="A11" s="14" t="s">
        <v>131</v>
      </c>
      <c r="B11">
        <v>0</v>
      </c>
      <c r="L11" s="18" t="str">
        <f>V1</f>
        <v>1,2,4</v>
      </c>
      <c r="N11" s="41">
        <v>4</v>
      </c>
    </row>
    <row r="12" spans="1:111" x14ac:dyDescent="0.4">
      <c r="A12" s="14" t="s">
        <v>132</v>
      </c>
      <c r="B12">
        <v>1</v>
      </c>
      <c r="C12">
        <v>4</v>
      </c>
      <c r="D12">
        <v>5</v>
      </c>
      <c r="L12" s="18">
        <f>W1</f>
        <v>0</v>
      </c>
      <c r="N12" s="41">
        <v>7</v>
      </c>
    </row>
    <row r="13" spans="1:111" x14ac:dyDescent="0.4">
      <c r="A13" s="14" t="s">
        <v>133</v>
      </c>
      <c r="B13">
        <v>1</v>
      </c>
      <c r="C13">
        <v>4</v>
      </c>
      <c r="L13" s="18">
        <f>X1</f>
        <v>0</v>
      </c>
      <c r="N13" s="41">
        <v>1</v>
      </c>
    </row>
    <row r="14" spans="1:111" x14ac:dyDescent="0.4">
      <c r="A14" s="14" t="s">
        <v>134</v>
      </c>
      <c r="B14">
        <v>1</v>
      </c>
      <c r="C14">
        <v>2</v>
      </c>
      <c r="D14">
        <v>3</v>
      </c>
      <c r="L14" s="18">
        <f>Y1</f>
        <v>0</v>
      </c>
      <c r="N14" s="41" t="s">
        <v>1197</v>
      </c>
    </row>
    <row r="15" spans="1:111" x14ac:dyDescent="0.4">
      <c r="A15" s="14" t="s">
        <v>135</v>
      </c>
      <c r="B15">
        <v>0</v>
      </c>
      <c r="L15" s="18">
        <f>Z1</f>
        <v>1</v>
      </c>
      <c r="N15" s="41">
        <v>3</v>
      </c>
    </row>
    <row r="16" spans="1:111" x14ac:dyDescent="0.4">
      <c r="A16" s="14" t="s">
        <v>136</v>
      </c>
      <c r="B16">
        <v>7</v>
      </c>
      <c r="L16" s="18" t="str">
        <f>AA1</f>
        <v>1,4</v>
      </c>
      <c r="N16" s="9" t="s">
        <v>1201</v>
      </c>
    </row>
    <row r="17" spans="1:16" x14ac:dyDescent="0.4">
      <c r="A17" s="14" t="s">
        <v>137</v>
      </c>
      <c r="B17">
        <v>4</v>
      </c>
      <c r="L17" s="18">
        <f>AB1</f>
        <v>0</v>
      </c>
      <c r="N17" s="41">
        <v>2</v>
      </c>
    </row>
    <row r="18" spans="1:16" x14ac:dyDescent="0.4">
      <c r="A18" s="14" t="s">
        <v>138</v>
      </c>
      <c r="B18">
        <v>1</v>
      </c>
      <c r="L18" s="18">
        <f>AC1</f>
        <v>0</v>
      </c>
      <c r="N18" s="41">
        <v>1</v>
      </c>
    </row>
    <row r="19" spans="1:16" x14ac:dyDescent="0.4">
      <c r="A19" s="14" t="s">
        <v>139</v>
      </c>
      <c r="B19">
        <v>0</v>
      </c>
      <c r="L19" s="18">
        <f>AD1</f>
        <v>0</v>
      </c>
      <c r="N19" s="41">
        <v>4</v>
      </c>
    </row>
    <row r="20" spans="1:16" x14ac:dyDescent="0.4">
      <c r="A20" s="14" t="s">
        <v>140</v>
      </c>
      <c r="B20">
        <v>1</v>
      </c>
      <c r="L20" s="18">
        <f>AE1</f>
        <v>0</v>
      </c>
      <c r="N20" s="41" t="s">
        <v>1212</v>
      </c>
    </row>
    <row r="21" spans="1:16" x14ac:dyDescent="0.4">
      <c r="A21" s="14" t="s">
        <v>1100</v>
      </c>
      <c r="B21">
        <v>7</v>
      </c>
      <c r="L21" s="18">
        <f>AF1</f>
        <v>0</v>
      </c>
      <c r="M21" s="17"/>
      <c r="N21" s="41">
        <v>0</v>
      </c>
      <c r="O21" s="17"/>
      <c r="P21" s="17"/>
    </row>
    <row r="22" spans="1:16" x14ac:dyDescent="0.4">
      <c r="A22" s="14" t="s">
        <v>142</v>
      </c>
      <c r="B22">
        <v>1</v>
      </c>
      <c r="C22">
        <v>2</v>
      </c>
      <c r="D22">
        <v>4</v>
      </c>
      <c r="L22" s="18">
        <f>AG1</f>
        <v>0</v>
      </c>
      <c r="N22" s="41" t="s">
        <v>1206</v>
      </c>
    </row>
    <row r="23" spans="1:16" x14ac:dyDescent="0.4">
      <c r="A23" s="14" t="s">
        <v>143</v>
      </c>
      <c r="B23">
        <v>0</v>
      </c>
      <c r="L23" s="18">
        <f>AH1</f>
        <v>0</v>
      </c>
      <c r="N23" s="41">
        <v>1</v>
      </c>
    </row>
    <row r="24" spans="1:16" x14ac:dyDescent="0.4">
      <c r="A24" s="14" t="s">
        <v>144</v>
      </c>
      <c r="B24">
        <v>1</v>
      </c>
      <c r="C24">
        <v>2</v>
      </c>
      <c r="D24">
        <v>4</v>
      </c>
      <c r="L24" s="18">
        <f>AI1</f>
        <v>0</v>
      </c>
      <c r="N24" s="41">
        <v>1</v>
      </c>
    </row>
    <row r="25" spans="1:16" x14ac:dyDescent="0.4">
      <c r="A25" s="14" t="s">
        <v>145</v>
      </c>
      <c r="B25">
        <v>2</v>
      </c>
      <c r="C25">
        <v>4</v>
      </c>
      <c r="L25" s="18">
        <f>AJ1</f>
        <v>0</v>
      </c>
      <c r="N25" s="41" t="s">
        <v>1251</v>
      </c>
    </row>
    <row r="26" spans="1:16" x14ac:dyDescent="0.4">
      <c r="A26" s="14" t="s">
        <v>146</v>
      </c>
      <c r="B26">
        <v>1</v>
      </c>
      <c r="C26">
        <v>4</v>
      </c>
      <c r="D26">
        <v>5</v>
      </c>
      <c r="L26" s="18">
        <f>AK1</f>
        <v>0</v>
      </c>
      <c r="N26" s="41">
        <v>0</v>
      </c>
    </row>
    <row r="27" spans="1:16" x14ac:dyDescent="0.4">
      <c r="A27" s="14" t="s">
        <v>147</v>
      </c>
      <c r="B27">
        <v>4</v>
      </c>
      <c r="L27" s="18">
        <f>AL1</f>
        <v>0</v>
      </c>
      <c r="N27" s="41">
        <v>1</v>
      </c>
    </row>
    <row r="28" spans="1:16" x14ac:dyDescent="0.4">
      <c r="A28" s="14" t="s">
        <v>148</v>
      </c>
      <c r="B28">
        <v>1</v>
      </c>
      <c r="C28">
        <v>2</v>
      </c>
      <c r="L28" s="18">
        <f>AM1</f>
        <v>0</v>
      </c>
      <c r="N28" s="41">
        <v>7</v>
      </c>
    </row>
    <row r="29" spans="1:16" x14ac:dyDescent="0.4">
      <c r="A29" s="14" t="s">
        <v>149</v>
      </c>
      <c r="B29">
        <v>1</v>
      </c>
      <c r="C29">
        <v>4</v>
      </c>
      <c r="L29" s="18">
        <f>AN1</f>
        <v>0</v>
      </c>
      <c r="N29" s="41" t="s">
        <v>1201</v>
      </c>
    </row>
    <row r="30" spans="1:16" x14ac:dyDescent="0.4">
      <c r="A30" s="14" t="s">
        <v>150</v>
      </c>
      <c r="B30">
        <v>1</v>
      </c>
      <c r="C30">
        <v>2</v>
      </c>
      <c r="L30" s="18">
        <f>AO1</f>
        <v>0</v>
      </c>
      <c r="N30" s="41" t="s">
        <v>2538</v>
      </c>
    </row>
    <row r="31" spans="1:16" x14ac:dyDescent="0.4">
      <c r="A31" s="14" t="s">
        <v>151</v>
      </c>
      <c r="B31">
        <v>0</v>
      </c>
      <c r="L31" s="18">
        <f>AP1</f>
        <v>0</v>
      </c>
      <c r="N31" s="41" t="s">
        <v>1201</v>
      </c>
    </row>
    <row r="32" spans="1:16" x14ac:dyDescent="0.4">
      <c r="A32" s="14" t="s">
        <v>152</v>
      </c>
      <c r="B32">
        <v>1</v>
      </c>
      <c r="L32" s="18">
        <f>AQ1</f>
        <v>0</v>
      </c>
      <c r="N32" s="41" t="s">
        <v>1241</v>
      </c>
    </row>
    <row r="33" spans="1:14" x14ac:dyDescent="0.4">
      <c r="A33" s="14" t="s">
        <v>153</v>
      </c>
      <c r="B33">
        <v>6</v>
      </c>
      <c r="L33" s="18">
        <f>AR1</f>
        <v>0</v>
      </c>
      <c r="N33" s="41">
        <v>4</v>
      </c>
    </row>
    <row r="34" spans="1:14" x14ac:dyDescent="0.4">
      <c r="A34" s="14" t="s">
        <v>154</v>
      </c>
      <c r="B34">
        <v>2</v>
      </c>
      <c r="L34" s="18">
        <f>AS1</f>
        <v>0</v>
      </c>
      <c r="N34" s="41" t="s">
        <v>1205</v>
      </c>
    </row>
    <row r="35" spans="1:14" x14ac:dyDescent="0.4">
      <c r="A35" s="14" t="s">
        <v>155</v>
      </c>
      <c r="B35">
        <v>1</v>
      </c>
      <c r="C35">
        <v>4</v>
      </c>
      <c r="D35">
        <v>6</v>
      </c>
      <c r="L35" s="18">
        <f>AT1</f>
        <v>0</v>
      </c>
      <c r="N35" s="41" t="s">
        <v>2548</v>
      </c>
    </row>
    <row r="36" spans="1:14" x14ac:dyDescent="0.4">
      <c r="A36" s="14" t="s">
        <v>156</v>
      </c>
      <c r="B36">
        <v>2</v>
      </c>
      <c r="L36" s="18">
        <f>AU1</f>
        <v>0</v>
      </c>
      <c r="N36" s="9" t="s">
        <v>1197</v>
      </c>
    </row>
    <row r="37" spans="1:14" x14ac:dyDescent="0.4">
      <c r="A37" s="14" t="s">
        <v>157</v>
      </c>
      <c r="B37">
        <v>1</v>
      </c>
      <c r="C37">
        <v>4</v>
      </c>
      <c r="L37" s="18">
        <f>AV1</f>
        <v>0</v>
      </c>
      <c r="N37" s="41">
        <v>1</v>
      </c>
    </row>
    <row r="38" spans="1:14" x14ac:dyDescent="0.4">
      <c r="A38" s="14" t="s">
        <v>158</v>
      </c>
      <c r="B38">
        <v>1</v>
      </c>
      <c r="L38" s="18">
        <f>AW1</f>
        <v>0</v>
      </c>
      <c r="N38" s="41" t="s">
        <v>1227</v>
      </c>
    </row>
    <row r="39" spans="1:14" x14ac:dyDescent="0.4">
      <c r="A39" s="14" t="s">
        <v>159</v>
      </c>
      <c r="B39">
        <v>2</v>
      </c>
      <c r="L39" s="18">
        <f>AX1</f>
        <v>0</v>
      </c>
      <c r="N39" s="41" t="s">
        <v>1420</v>
      </c>
    </row>
    <row r="40" spans="1:14" x14ac:dyDescent="0.4">
      <c r="A40" s="14" t="s">
        <v>160</v>
      </c>
      <c r="B40">
        <v>0</v>
      </c>
      <c r="L40" s="18">
        <f>AY1</f>
        <v>0</v>
      </c>
      <c r="N40" s="41" t="s">
        <v>1214</v>
      </c>
    </row>
    <row r="41" spans="1:14" x14ac:dyDescent="0.4">
      <c r="A41" s="14" t="s">
        <v>625</v>
      </c>
      <c r="B41">
        <v>1</v>
      </c>
      <c r="C41">
        <v>2</v>
      </c>
      <c r="L41" s="18">
        <f>AZ1</f>
        <v>0</v>
      </c>
      <c r="N41" s="41">
        <v>4</v>
      </c>
    </row>
    <row r="42" spans="1:14" x14ac:dyDescent="0.4">
      <c r="A42" s="14" t="s">
        <v>161</v>
      </c>
      <c r="B42">
        <v>0</v>
      </c>
      <c r="L42" s="18">
        <f>BA1</f>
        <v>0</v>
      </c>
      <c r="N42" s="41" t="s">
        <v>1206</v>
      </c>
    </row>
    <row r="43" spans="1:14" x14ac:dyDescent="0.4">
      <c r="A43" s="14" t="s">
        <v>162</v>
      </c>
      <c r="B43">
        <v>1</v>
      </c>
      <c r="C43">
        <v>2</v>
      </c>
      <c r="D43">
        <v>4</v>
      </c>
      <c r="L43" s="18">
        <f>BB1</f>
        <v>0</v>
      </c>
      <c r="N43" s="41" t="s">
        <v>1201</v>
      </c>
    </row>
    <row r="44" spans="1:14" x14ac:dyDescent="0.4">
      <c r="A44" s="14" t="s">
        <v>163</v>
      </c>
      <c r="B44">
        <v>0</v>
      </c>
      <c r="L44" s="18">
        <f>BC1</f>
        <v>0</v>
      </c>
      <c r="N44" s="41" t="s">
        <v>1206</v>
      </c>
    </row>
    <row r="45" spans="1:14" x14ac:dyDescent="0.4">
      <c r="A45" s="14" t="s">
        <v>164</v>
      </c>
      <c r="B45">
        <v>0</v>
      </c>
      <c r="L45" s="18">
        <f>BD1</f>
        <v>0</v>
      </c>
      <c r="N45" s="41" t="s">
        <v>1201</v>
      </c>
    </row>
    <row r="46" spans="1:14" x14ac:dyDescent="0.4">
      <c r="A46" s="14" t="s">
        <v>165</v>
      </c>
      <c r="B46">
        <v>0</v>
      </c>
      <c r="L46" s="18">
        <f>BE1</f>
        <v>0</v>
      </c>
      <c r="N46" s="41">
        <v>5</v>
      </c>
    </row>
    <row r="47" spans="1:14" x14ac:dyDescent="0.4">
      <c r="A47" s="14" t="s">
        <v>166</v>
      </c>
      <c r="B47">
        <v>1</v>
      </c>
      <c r="L47" s="18">
        <f>BF1</f>
        <v>0</v>
      </c>
      <c r="N47" s="41" t="s">
        <v>1730</v>
      </c>
    </row>
    <row r="48" spans="1:14" x14ac:dyDescent="0.4">
      <c r="A48" s="14" t="s">
        <v>167</v>
      </c>
      <c r="B48">
        <v>1</v>
      </c>
      <c r="C48">
        <v>4</v>
      </c>
      <c r="L48" s="18">
        <f>BG1</f>
        <v>0</v>
      </c>
      <c r="N48" s="41">
        <v>6</v>
      </c>
    </row>
    <row r="49" spans="1:14" x14ac:dyDescent="0.4">
      <c r="A49" s="14" t="s">
        <v>168</v>
      </c>
      <c r="B49">
        <v>1</v>
      </c>
      <c r="C49">
        <v>4</v>
      </c>
      <c r="D49">
        <v>5</v>
      </c>
      <c r="L49" s="18">
        <f>BH1</f>
        <v>0</v>
      </c>
      <c r="N49" s="41">
        <v>0</v>
      </c>
    </row>
    <row r="50" spans="1:14" x14ac:dyDescent="0.4">
      <c r="A50" s="14" t="s">
        <v>169</v>
      </c>
      <c r="B50">
        <v>2</v>
      </c>
      <c r="L50" s="18">
        <f>BI1</f>
        <v>0</v>
      </c>
      <c r="N50" s="41">
        <v>7</v>
      </c>
    </row>
    <row r="51" spans="1:14" x14ac:dyDescent="0.4">
      <c r="A51" s="14" t="s">
        <v>170</v>
      </c>
      <c r="B51">
        <v>4</v>
      </c>
      <c r="C51">
        <v>6</v>
      </c>
      <c r="L51" s="18">
        <f>BJ1</f>
        <v>0</v>
      </c>
      <c r="N51" s="41" t="s">
        <v>1216</v>
      </c>
    </row>
    <row r="52" spans="1:14" x14ac:dyDescent="0.4">
      <c r="A52" s="14" t="s">
        <v>171</v>
      </c>
      <c r="B52">
        <v>1</v>
      </c>
      <c r="C52">
        <v>2</v>
      </c>
      <c r="D52">
        <v>4</v>
      </c>
      <c r="L52" s="18">
        <f>BK1</f>
        <v>0</v>
      </c>
      <c r="N52" s="41" t="s">
        <v>1214</v>
      </c>
    </row>
    <row r="53" spans="1:14" x14ac:dyDescent="0.4">
      <c r="A53" s="14" t="s">
        <v>172</v>
      </c>
      <c r="B53">
        <v>1</v>
      </c>
      <c r="C53">
        <v>3</v>
      </c>
      <c r="L53" s="18">
        <f>BL1</f>
        <v>0</v>
      </c>
      <c r="N53" s="41">
        <v>1</v>
      </c>
    </row>
    <row r="54" spans="1:14" x14ac:dyDescent="0.4">
      <c r="A54" s="14" t="s">
        <v>173</v>
      </c>
      <c r="B54">
        <v>1</v>
      </c>
      <c r="C54">
        <v>4</v>
      </c>
      <c r="L54" s="18">
        <f>BM1</f>
        <v>0</v>
      </c>
      <c r="N54" s="41">
        <v>4</v>
      </c>
    </row>
    <row r="55" spans="1:14" x14ac:dyDescent="0.4">
      <c r="A55" s="14" t="s">
        <v>174</v>
      </c>
      <c r="B55">
        <v>1</v>
      </c>
      <c r="C55">
        <v>2</v>
      </c>
      <c r="D55">
        <v>5</v>
      </c>
      <c r="E55">
        <v>6</v>
      </c>
      <c r="L55" s="18">
        <f>BN1</f>
        <v>0</v>
      </c>
      <c r="N55" s="41" t="s">
        <v>1206</v>
      </c>
    </row>
    <row r="56" spans="1:14" x14ac:dyDescent="0.4">
      <c r="A56" s="14" t="s">
        <v>175</v>
      </c>
      <c r="B56">
        <v>4</v>
      </c>
      <c r="L56" s="18">
        <f>BO1</f>
        <v>0</v>
      </c>
    </row>
    <row r="57" spans="1:14" x14ac:dyDescent="0.4">
      <c r="A57" s="14" t="s">
        <v>176</v>
      </c>
      <c r="B57">
        <v>7</v>
      </c>
      <c r="L57" s="18">
        <f>BP1</f>
        <v>0</v>
      </c>
    </row>
    <row r="58" spans="1:14" x14ac:dyDescent="0.4">
      <c r="A58" s="14" t="s">
        <v>177</v>
      </c>
      <c r="B58">
        <v>1</v>
      </c>
      <c r="L58" s="18">
        <f>BQ1</f>
        <v>0</v>
      </c>
    </row>
    <row r="59" spans="1:14" x14ac:dyDescent="0.4">
      <c r="A59" s="14" t="s">
        <v>178</v>
      </c>
      <c r="B59">
        <v>2</v>
      </c>
      <c r="C59">
        <v>4</v>
      </c>
      <c r="L59" s="18">
        <f>BR1</f>
        <v>0</v>
      </c>
    </row>
    <row r="60" spans="1:14" x14ac:dyDescent="0.4">
      <c r="A60" s="14" t="s">
        <v>179</v>
      </c>
      <c r="B60">
        <v>3</v>
      </c>
      <c r="L60" s="18">
        <f>BS1</f>
        <v>0</v>
      </c>
    </row>
    <row r="61" spans="1:14" x14ac:dyDescent="0.4">
      <c r="A61" s="14" t="s">
        <v>1700</v>
      </c>
      <c r="B61">
        <v>1</v>
      </c>
      <c r="C61">
        <v>4</v>
      </c>
      <c r="L61" s="18">
        <f>BT1</f>
        <v>0</v>
      </c>
    </row>
    <row r="62" spans="1:14" x14ac:dyDescent="0.4">
      <c r="A62" s="14" t="s">
        <v>181</v>
      </c>
      <c r="B62">
        <v>2</v>
      </c>
      <c r="L62" s="18">
        <f>BU1</f>
        <v>0</v>
      </c>
    </row>
    <row r="63" spans="1:14" x14ac:dyDescent="0.4">
      <c r="A63" s="14" t="s">
        <v>182</v>
      </c>
      <c r="B63">
        <v>1</v>
      </c>
      <c r="L63" s="18">
        <f>BV1</f>
        <v>0</v>
      </c>
    </row>
    <row r="64" spans="1:14" x14ac:dyDescent="0.4">
      <c r="A64" s="14" t="s">
        <v>183</v>
      </c>
      <c r="B64">
        <v>4</v>
      </c>
      <c r="L64" s="18">
        <f>BW1</f>
        <v>0</v>
      </c>
    </row>
    <row r="65" spans="1:12" x14ac:dyDescent="0.4">
      <c r="A65" s="14" t="s">
        <v>184</v>
      </c>
      <c r="B65">
        <v>1</v>
      </c>
      <c r="C65">
        <v>2</v>
      </c>
      <c r="D65">
        <v>5</v>
      </c>
      <c r="L65" s="18">
        <f>BX1</f>
        <v>0</v>
      </c>
    </row>
    <row r="66" spans="1:12" x14ac:dyDescent="0.4">
      <c r="A66" s="14" t="s">
        <v>185</v>
      </c>
      <c r="B66">
        <v>0</v>
      </c>
      <c r="L66" s="18">
        <f>BY1</f>
        <v>0</v>
      </c>
    </row>
    <row r="67" spans="1:12" x14ac:dyDescent="0.4">
      <c r="A67" s="14" t="s">
        <v>186</v>
      </c>
      <c r="B67">
        <v>1</v>
      </c>
      <c r="C67">
        <v>2</v>
      </c>
      <c r="L67" s="18">
        <f>BZ1</f>
        <v>0</v>
      </c>
    </row>
    <row r="68" spans="1:12" x14ac:dyDescent="0.4">
      <c r="A68" s="14" t="s">
        <v>187</v>
      </c>
      <c r="B68">
        <v>1</v>
      </c>
      <c r="L68" s="18">
        <f>CA1</f>
        <v>0</v>
      </c>
    </row>
    <row r="69" spans="1:12" x14ac:dyDescent="0.4">
      <c r="A69" s="14" t="s">
        <v>188</v>
      </c>
      <c r="B69">
        <v>1</v>
      </c>
      <c r="L69" s="18">
        <f>CB1</f>
        <v>0</v>
      </c>
    </row>
    <row r="70" spans="1:12" x14ac:dyDescent="0.4">
      <c r="A70" s="14" t="s">
        <v>189</v>
      </c>
      <c r="B70">
        <v>4</v>
      </c>
      <c r="C70">
        <v>6</v>
      </c>
      <c r="L70" s="18">
        <f>CC1</f>
        <v>0</v>
      </c>
    </row>
    <row r="71" spans="1:12" x14ac:dyDescent="0.4">
      <c r="A71" s="14" t="s">
        <v>190</v>
      </c>
      <c r="B71">
        <v>0</v>
      </c>
      <c r="L71" s="18">
        <f>CD1</f>
        <v>0</v>
      </c>
    </row>
    <row r="72" spans="1:12" x14ac:dyDescent="0.4">
      <c r="A72" s="14" t="s">
        <v>191</v>
      </c>
      <c r="B72">
        <v>1</v>
      </c>
      <c r="L72" s="18">
        <f>CE1</f>
        <v>0</v>
      </c>
    </row>
    <row r="73" spans="1:12" x14ac:dyDescent="0.4">
      <c r="A73" s="14" t="s">
        <v>192</v>
      </c>
      <c r="B73">
        <v>7</v>
      </c>
      <c r="L73" s="18">
        <f>CF1</f>
        <v>0</v>
      </c>
    </row>
    <row r="74" spans="1:12" x14ac:dyDescent="0.4">
      <c r="A74" s="14" t="s">
        <v>193</v>
      </c>
      <c r="B74">
        <v>1</v>
      </c>
      <c r="C74">
        <v>4</v>
      </c>
      <c r="L74" s="18">
        <f>CG1</f>
        <v>0</v>
      </c>
    </row>
    <row r="75" spans="1:12" x14ac:dyDescent="0.4">
      <c r="A75" s="14" t="s">
        <v>194</v>
      </c>
      <c r="B75">
        <v>2</v>
      </c>
      <c r="C75">
        <v>3</v>
      </c>
      <c r="D75">
        <v>4</v>
      </c>
      <c r="E75">
        <v>5</v>
      </c>
      <c r="L75" s="18">
        <f>CH1</f>
        <v>0</v>
      </c>
    </row>
    <row r="76" spans="1:12" x14ac:dyDescent="0.4">
      <c r="A76" s="14" t="s">
        <v>195</v>
      </c>
      <c r="B76">
        <v>1</v>
      </c>
      <c r="C76">
        <v>4</v>
      </c>
      <c r="L76" s="18">
        <f>CI1</f>
        <v>0</v>
      </c>
    </row>
    <row r="77" spans="1:12" x14ac:dyDescent="0.4">
      <c r="A77" s="14" t="s">
        <v>196</v>
      </c>
      <c r="B77">
        <v>4</v>
      </c>
      <c r="C77">
        <v>5</v>
      </c>
      <c r="L77" s="18">
        <f>CJ1</f>
        <v>0</v>
      </c>
    </row>
    <row r="78" spans="1:12" x14ac:dyDescent="0.4">
      <c r="A78" s="14" t="s">
        <v>197</v>
      </c>
      <c r="B78">
        <v>4</v>
      </c>
      <c r="L78" s="18">
        <f>CK1</f>
        <v>0</v>
      </c>
    </row>
    <row r="79" spans="1:12" x14ac:dyDescent="0.4">
      <c r="A79" s="14" t="s">
        <v>198</v>
      </c>
      <c r="B79">
        <v>1</v>
      </c>
      <c r="C79">
        <v>2</v>
      </c>
      <c r="D79">
        <v>4</v>
      </c>
      <c r="L79" s="18">
        <f>CL1</f>
        <v>0</v>
      </c>
    </row>
    <row r="80" spans="1:12" x14ac:dyDescent="0.4">
      <c r="A80" s="14" t="s">
        <v>199</v>
      </c>
      <c r="B80">
        <v>1</v>
      </c>
      <c r="C80">
        <v>2</v>
      </c>
      <c r="D80">
        <v>3</v>
      </c>
      <c r="E80">
        <v>4</v>
      </c>
      <c r="F80">
        <v>5</v>
      </c>
      <c r="G80">
        <v>6</v>
      </c>
      <c r="L80" s="18">
        <f>CM1</f>
        <v>0</v>
      </c>
    </row>
    <row r="81" spans="1:12" x14ac:dyDescent="0.4">
      <c r="A81" s="14" t="s">
        <v>2091</v>
      </c>
      <c r="B81">
        <v>2</v>
      </c>
      <c r="C81">
        <v>4</v>
      </c>
      <c r="L81" s="18">
        <f>CN1</f>
        <v>0</v>
      </c>
    </row>
    <row r="82" spans="1:12" x14ac:dyDescent="0.4">
      <c r="A82" s="14" t="s">
        <v>200</v>
      </c>
      <c r="B82">
        <v>1</v>
      </c>
      <c r="L82" s="18">
        <f>CO1</f>
        <v>0</v>
      </c>
    </row>
    <row r="83" spans="1:12" x14ac:dyDescent="0.4">
      <c r="A83" s="14" t="s">
        <v>201</v>
      </c>
      <c r="B83">
        <v>1</v>
      </c>
      <c r="C83">
        <v>4</v>
      </c>
      <c r="D83">
        <v>5</v>
      </c>
      <c r="L83" s="18">
        <f>CP1</f>
        <v>0</v>
      </c>
    </row>
    <row r="84" spans="1:12" x14ac:dyDescent="0.4">
      <c r="A84" s="14" t="s">
        <v>202</v>
      </c>
      <c r="B84">
        <v>3</v>
      </c>
      <c r="C84">
        <v>4</v>
      </c>
      <c r="D84">
        <v>6</v>
      </c>
      <c r="L84" s="18">
        <f>CQ1</f>
        <v>0</v>
      </c>
    </row>
    <row r="85" spans="1:12" x14ac:dyDescent="0.4">
      <c r="A85" s="14" t="s">
        <v>203</v>
      </c>
      <c r="B85">
        <v>1</v>
      </c>
      <c r="C85">
        <v>5</v>
      </c>
      <c r="L85" s="18">
        <f>CR1</f>
        <v>0</v>
      </c>
    </row>
    <row r="86" spans="1:12" x14ac:dyDescent="0.4">
      <c r="A86" s="14" t="s">
        <v>204</v>
      </c>
      <c r="B86">
        <v>4</v>
      </c>
      <c r="L86" s="18">
        <f>CS1</f>
        <v>0</v>
      </c>
    </row>
    <row r="87" spans="1:12" x14ac:dyDescent="0.4">
      <c r="A87" s="14" t="s">
        <v>205</v>
      </c>
      <c r="B87">
        <v>1</v>
      </c>
      <c r="C87">
        <v>2</v>
      </c>
      <c r="L87" s="18">
        <f>CT1</f>
        <v>0</v>
      </c>
    </row>
    <row r="88" spans="1:12" x14ac:dyDescent="0.4">
      <c r="A88" s="14" t="s">
        <v>206</v>
      </c>
      <c r="B88">
        <v>1</v>
      </c>
      <c r="C88">
        <v>4</v>
      </c>
      <c r="L88" s="18">
        <f>CU1</f>
        <v>0</v>
      </c>
    </row>
    <row r="89" spans="1:12" x14ac:dyDescent="0.4">
      <c r="A89" s="14" t="s">
        <v>207</v>
      </c>
      <c r="B89">
        <v>1</v>
      </c>
      <c r="C89">
        <v>2</v>
      </c>
      <c r="L89" s="18">
        <f>CV1</f>
        <v>0</v>
      </c>
    </row>
    <row r="90" spans="1:12" x14ac:dyDescent="0.4">
      <c r="A90" s="14" t="s">
        <v>208</v>
      </c>
      <c r="B90">
        <v>1</v>
      </c>
      <c r="C90">
        <v>4</v>
      </c>
      <c r="L90" s="18">
        <f>CW1</f>
        <v>0</v>
      </c>
    </row>
    <row r="91" spans="1:12" x14ac:dyDescent="0.4">
      <c r="A91" s="14" t="s">
        <v>209</v>
      </c>
      <c r="B91">
        <v>5</v>
      </c>
      <c r="L91" s="18">
        <f>CX1</f>
        <v>0</v>
      </c>
    </row>
    <row r="92" spans="1:12" x14ac:dyDescent="0.4">
      <c r="A92" s="14" t="s">
        <v>210</v>
      </c>
      <c r="B92">
        <v>2</v>
      </c>
      <c r="C92">
        <v>4</v>
      </c>
      <c r="D92">
        <v>6</v>
      </c>
      <c r="L92" s="18">
        <f>CY1</f>
        <v>0</v>
      </c>
    </row>
    <row r="93" spans="1:12" x14ac:dyDescent="0.4">
      <c r="A93" s="14" t="s">
        <v>211</v>
      </c>
      <c r="B93">
        <v>6</v>
      </c>
      <c r="L93" s="18">
        <f>CZ1</f>
        <v>0</v>
      </c>
    </row>
    <row r="94" spans="1:12" x14ac:dyDescent="0.4">
      <c r="A94" s="14" t="s">
        <v>212</v>
      </c>
      <c r="B94">
        <v>0</v>
      </c>
      <c r="L94" s="18">
        <f>DA1</f>
        <v>0</v>
      </c>
    </row>
    <row r="95" spans="1:12" x14ac:dyDescent="0.4">
      <c r="A95" s="14" t="s">
        <v>213</v>
      </c>
      <c r="B95">
        <v>7</v>
      </c>
      <c r="L95" s="18">
        <f>DB1</f>
        <v>0</v>
      </c>
    </row>
    <row r="96" spans="1:12" x14ac:dyDescent="0.4">
      <c r="A96" s="14" t="s">
        <v>214</v>
      </c>
      <c r="B96">
        <v>1</v>
      </c>
      <c r="C96">
        <v>3</v>
      </c>
      <c r="D96">
        <v>4</v>
      </c>
      <c r="L96" s="18">
        <f>DC1</f>
        <v>0</v>
      </c>
    </row>
    <row r="97" spans="1:12" x14ac:dyDescent="0.4">
      <c r="A97" s="14" t="s">
        <v>215</v>
      </c>
      <c r="B97">
        <v>1</v>
      </c>
      <c r="C97">
        <v>5</v>
      </c>
      <c r="L97" s="18">
        <f>DD1</f>
        <v>0</v>
      </c>
    </row>
    <row r="98" spans="1:12" x14ac:dyDescent="0.4">
      <c r="A98" s="14" t="s">
        <v>216</v>
      </c>
      <c r="B98">
        <v>1</v>
      </c>
      <c r="L98" s="18">
        <f>DE1</f>
        <v>0</v>
      </c>
    </row>
    <row r="99" spans="1:12" x14ac:dyDescent="0.4">
      <c r="A99" s="14" t="s">
        <v>217</v>
      </c>
      <c r="B99">
        <v>4</v>
      </c>
      <c r="L99" s="18">
        <f>DF1</f>
        <v>0</v>
      </c>
    </row>
    <row r="100" spans="1:12" x14ac:dyDescent="0.4">
      <c r="A100" s="14" t="s">
        <v>218</v>
      </c>
      <c r="B100">
        <v>1</v>
      </c>
      <c r="C100">
        <v>2</v>
      </c>
      <c r="L100" s="18">
        <f>DG1</f>
        <v>0</v>
      </c>
    </row>
    <row r="101" spans="1:12" x14ac:dyDescent="0.4">
      <c r="L101" s="17"/>
    </row>
    <row r="102" spans="1:12" x14ac:dyDescent="0.4">
      <c r="L102" s="17"/>
    </row>
    <row r="103" spans="1:12" x14ac:dyDescent="0.4">
      <c r="L103" s="17"/>
    </row>
    <row r="104" spans="1:12" x14ac:dyDescent="0.4">
      <c r="L104" s="17"/>
    </row>
    <row r="105" spans="1:12" x14ac:dyDescent="0.4">
      <c r="L105" s="17"/>
    </row>
  </sheetData>
  <phoneticPr fontId="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A94" workbookViewId="0">
      <selection activeCell="E103" sqref="E103"/>
    </sheetView>
  </sheetViews>
  <sheetFormatPr defaultRowHeight="18.75" x14ac:dyDescent="0.4"/>
  <cols>
    <col min="1" max="1" width="18.375" customWidth="1"/>
  </cols>
  <sheetData>
    <row r="1" spans="1:111" x14ac:dyDescent="0.4">
      <c r="A1" s="14" t="s">
        <v>121</v>
      </c>
      <c r="B1">
        <v>2</v>
      </c>
      <c r="L1" s="39">
        <v>4</v>
      </c>
      <c r="M1" s="39">
        <v>2</v>
      </c>
      <c r="N1" s="39">
        <v>2</v>
      </c>
      <c r="O1" s="39">
        <v>4</v>
      </c>
      <c r="P1" s="39">
        <v>3</v>
      </c>
      <c r="Q1" s="39">
        <v>1</v>
      </c>
      <c r="R1" s="39">
        <v>2</v>
      </c>
      <c r="S1" s="39">
        <v>4</v>
      </c>
      <c r="T1" s="3">
        <v>1</v>
      </c>
      <c r="U1" s="3">
        <v>2</v>
      </c>
      <c r="V1" s="3">
        <v>1</v>
      </c>
      <c r="W1" s="3">
        <v>3</v>
      </c>
      <c r="X1" s="3">
        <v>2</v>
      </c>
      <c r="Y1" s="3">
        <v>2</v>
      </c>
      <c r="Z1" s="3">
        <v>2</v>
      </c>
      <c r="AA1" s="3">
        <v>2</v>
      </c>
      <c r="AB1" s="3"/>
      <c r="AC1" s="3"/>
      <c r="AD1" s="3"/>
      <c r="AE1" s="3"/>
      <c r="AF1" s="9"/>
      <c r="AG1" s="3"/>
      <c r="AH1" s="3"/>
      <c r="AI1" s="3"/>
      <c r="AJ1" s="3"/>
      <c r="AK1" s="3"/>
      <c r="AL1" s="3"/>
      <c r="AM1" s="3"/>
      <c r="AN1" s="3"/>
      <c r="AO1" s="3"/>
      <c r="AP1" s="3"/>
      <c r="AQ1" s="3"/>
      <c r="AR1" s="3"/>
      <c r="AS1" s="3"/>
      <c r="AT1" s="3"/>
      <c r="AU1" s="3"/>
      <c r="AV1" s="3"/>
      <c r="AW1" s="3"/>
      <c r="AX1" s="3"/>
      <c r="AY1" s="3"/>
      <c r="AZ1" s="9"/>
      <c r="BA1" s="3"/>
      <c r="BB1" s="3"/>
      <c r="BC1" s="3"/>
      <c r="BD1" s="3"/>
      <c r="BE1" s="3"/>
      <c r="BF1" s="3"/>
      <c r="BG1" s="3"/>
      <c r="BH1" s="3"/>
      <c r="BI1" s="3"/>
      <c r="BJ1" s="3"/>
      <c r="BK1" s="3"/>
      <c r="BL1" s="3"/>
      <c r="BM1" s="3"/>
      <c r="BN1" s="3"/>
      <c r="BO1" s="3"/>
      <c r="BP1" s="3"/>
      <c r="BQ1" s="3"/>
      <c r="BR1" s="3"/>
      <c r="BS1" s="3"/>
      <c r="BT1" s="9"/>
      <c r="BU1" s="3"/>
      <c r="BV1" s="3"/>
      <c r="BW1" s="3"/>
      <c r="BX1" s="3"/>
      <c r="BY1" s="3"/>
      <c r="BZ1" s="3"/>
      <c r="CA1" s="3"/>
      <c r="CB1" s="3"/>
      <c r="CC1" s="3"/>
      <c r="CD1" s="3"/>
      <c r="CE1" s="3"/>
      <c r="CF1" s="3"/>
      <c r="CG1" s="3"/>
      <c r="CH1" s="3"/>
      <c r="CI1" s="3"/>
      <c r="CJ1" s="3"/>
      <c r="CK1" s="3"/>
      <c r="CL1" s="3"/>
      <c r="CM1" s="3"/>
      <c r="CN1" s="9"/>
      <c r="CO1" s="3"/>
      <c r="CP1" s="3"/>
      <c r="CQ1" s="3"/>
      <c r="CR1" s="3"/>
      <c r="CS1" s="3"/>
      <c r="CT1" s="3"/>
      <c r="CU1" s="3"/>
      <c r="CV1" s="3"/>
      <c r="CW1" s="3"/>
      <c r="CX1" s="3"/>
      <c r="CY1" s="3"/>
      <c r="CZ1" s="3"/>
      <c r="DA1" s="3"/>
      <c r="DB1" s="3"/>
      <c r="DC1" s="3"/>
      <c r="DD1" s="3"/>
      <c r="DE1" s="3"/>
      <c r="DF1" s="3"/>
      <c r="DG1" s="3"/>
    </row>
    <row r="2" spans="1:111" x14ac:dyDescent="0.4">
      <c r="A2" s="14" t="s">
        <v>122</v>
      </c>
      <c r="B2">
        <v>2</v>
      </c>
      <c r="I2">
        <v>0</v>
      </c>
      <c r="J2">
        <f>COUNTIF($B$1:$H$100,"0")</f>
        <v>3</v>
      </c>
      <c r="L2" s="18">
        <f>M1</f>
        <v>2</v>
      </c>
    </row>
    <row r="3" spans="1:111" x14ac:dyDescent="0.4">
      <c r="A3" s="14" t="s">
        <v>123</v>
      </c>
      <c r="B3">
        <v>3</v>
      </c>
      <c r="I3">
        <v>1</v>
      </c>
      <c r="J3">
        <f>COUNTIF($B$1:$H$100,"1")</f>
        <v>22</v>
      </c>
      <c r="L3" s="18">
        <f>N1</f>
        <v>2</v>
      </c>
    </row>
    <row r="4" spans="1:111" x14ac:dyDescent="0.4">
      <c r="A4" s="14" t="s">
        <v>124</v>
      </c>
      <c r="B4">
        <v>3</v>
      </c>
      <c r="I4">
        <v>2</v>
      </c>
      <c r="J4">
        <f>COUNTIF($B$1:$H$100,"2")</f>
        <v>54</v>
      </c>
      <c r="L4" s="18">
        <f>O1</f>
        <v>4</v>
      </c>
      <c r="N4" s="41">
        <v>2</v>
      </c>
    </row>
    <row r="5" spans="1:111" x14ac:dyDescent="0.4">
      <c r="A5" s="14" t="s">
        <v>125</v>
      </c>
      <c r="B5">
        <v>2</v>
      </c>
      <c r="I5">
        <v>3</v>
      </c>
      <c r="J5">
        <f>COUNTIF($B$1:$H$100,"3")</f>
        <v>10</v>
      </c>
      <c r="L5" s="18">
        <f>P1</f>
        <v>3</v>
      </c>
      <c r="N5" s="41">
        <v>1</v>
      </c>
    </row>
    <row r="6" spans="1:111" x14ac:dyDescent="0.4">
      <c r="A6" s="14" t="s">
        <v>126</v>
      </c>
      <c r="B6">
        <v>1</v>
      </c>
      <c r="I6">
        <v>4</v>
      </c>
      <c r="J6">
        <f>COUNTIF($B$1:$H$100,"4")</f>
        <v>11</v>
      </c>
      <c r="L6" s="18">
        <f>Q1</f>
        <v>1</v>
      </c>
      <c r="N6" s="41">
        <v>2</v>
      </c>
    </row>
    <row r="7" spans="1:111" x14ac:dyDescent="0.4">
      <c r="A7" s="14" t="s">
        <v>127</v>
      </c>
      <c r="B7">
        <v>1</v>
      </c>
      <c r="L7" s="18">
        <f>R1</f>
        <v>2</v>
      </c>
      <c r="N7" s="41">
        <v>1</v>
      </c>
    </row>
    <row r="8" spans="1:111" x14ac:dyDescent="0.4">
      <c r="A8" s="14" t="s">
        <v>128</v>
      </c>
      <c r="B8">
        <v>4</v>
      </c>
      <c r="L8" s="18">
        <f>S1</f>
        <v>4</v>
      </c>
      <c r="N8" s="41">
        <v>1</v>
      </c>
    </row>
    <row r="9" spans="1:111" x14ac:dyDescent="0.4">
      <c r="A9" s="14" t="s">
        <v>129</v>
      </c>
      <c r="B9">
        <v>4</v>
      </c>
      <c r="L9" s="18">
        <f>T1</f>
        <v>1</v>
      </c>
      <c r="N9" s="41">
        <v>2</v>
      </c>
    </row>
    <row r="10" spans="1:111" x14ac:dyDescent="0.4">
      <c r="A10" s="14" t="s">
        <v>130</v>
      </c>
      <c r="B10">
        <v>4</v>
      </c>
      <c r="L10" s="18">
        <f>U1</f>
        <v>2</v>
      </c>
      <c r="N10" s="41">
        <v>1</v>
      </c>
    </row>
    <row r="11" spans="1:111" x14ac:dyDescent="0.4">
      <c r="A11" s="14" t="s">
        <v>131</v>
      </c>
      <c r="B11">
        <v>3</v>
      </c>
      <c r="L11" s="18">
        <f>V1</f>
        <v>1</v>
      </c>
      <c r="N11" s="41">
        <v>4</v>
      </c>
    </row>
    <row r="12" spans="1:111" x14ac:dyDescent="0.4">
      <c r="A12" s="14" t="s">
        <v>132</v>
      </c>
      <c r="B12">
        <v>1</v>
      </c>
      <c r="L12" s="18">
        <f>W1</f>
        <v>3</v>
      </c>
      <c r="N12" s="41">
        <v>1</v>
      </c>
    </row>
    <row r="13" spans="1:111" x14ac:dyDescent="0.4">
      <c r="A13" s="14" t="s">
        <v>133</v>
      </c>
      <c r="B13">
        <v>1</v>
      </c>
      <c r="L13" s="18">
        <f>X1</f>
        <v>2</v>
      </c>
      <c r="N13" s="41">
        <v>2</v>
      </c>
    </row>
    <row r="14" spans="1:111" x14ac:dyDescent="0.4">
      <c r="A14" s="14" t="s">
        <v>134</v>
      </c>
      <c r="B14">
        <v>1</v>
      </c>
      <c r="L14" s="18">
        <f>Y1</f>
        <v>2</v>
      </c>
      <c r="N14" s="41">
        <v>2</v>
      </c>
    </row>
    <row r="15" spans="1:111" x14ac:dyDescent="0.4">
      <c r="A15" s="14" t="s">
        <v>135</v>
      </c>
      <c r="B15">
        <v>4</v>
      </c>
      <c r="L15" s="18">
        <f>Z1</f>
        <v>2</v>
      </c>
      <c r="N15" s="41">
        <v>2</v>
      </c>
    </row>
    <row r="16" spans="1:111" x14ac:dyDescent="0.4">
      <c r="A16" s="14" t="s">
        <v>136</v>
      </c>
      <c r="B16">
        <v>0</v>
      </c>
      <c r="L16" s="18">
        <f>AA1</f>
        <v>2</v>
      </c>
      <c r="N16" s="9">
        <v>2</v>
      </c>
    </row>
    <row r="17" spans="1:16" x14ac:dyDescent="0.4">
      <c r="A17" s="14" t="s">
        <v>137</v>
      </c>
      <c r="B17">
        <v>2</v>
      </c>
      <c r="L17" s="18">
        <f>AB1</f>
        <v>0</v>
      </c>
      <c r="N17" s="41">
        <v>2</v>
      </c>
    </row>
    <row r="18" spans="1:16" x14ac:dyDescent="0.4">
      <c r="A18" s="14" t="s">
        <v>138</v>
      </c>
      <c r="B18">
        <v>2</v>
      </c>
      <c r="L18" s="18">
        <f>AC1</f>
        <v>0</v>
      </c>
      <c r="N18" s="41">
        <v>3</v>
      </c>
    </row>
    <row r="19" spans="1:16" x14ac:dyDescent="0.4">
      <c r="A19" s="14" t="s">
        <v>139</v>
      </c>
      <c r="B19">
        <v>2</v>
      </c>
      <c r="L19" s="18">
        <f>AD1</f>
        <v>0</v>
      </c>
      <c r="N19" s="41">
        <v>2</v>
      </c>
    </row>
    <row r="20" spans="1:16" x14ac:dyDescent="0.4">
      <c r="A20" s="14" t="s">
        <v>140</v>
      </c>
      <c r="B20">
        <v>2</v>
      </c>
      <c r="L20" s="18">
        <f>AE1</f>
        <v>0</v>
      </c>
      <c r="N20" s="41">
        <v>2</v>
      </c>
    </row>
    <row r="21" spans="1:16" x14ac:dyDescent="0.4">
      <c r="A21" s="14" t="s">
        <v>1100</v>
      </c>
      <c r="B21">
        <v>3</v>
      </c>
      <c r="L21" s="18">
        <f>AF1</f>
        <v>0</v>
      </c>
      <c r="M21" s="17"/>
      <c r="N21" s="41">
        <v>2</v>
      </c>
      <c r="O21" s="17"/>
      <c r="P21" s="17"/>
    </row>
    <row r="22" spans="1:16" x14ac:dyDescent="0.4">
      <c r="A22" s="14" t="s">
        <v>142</v>
      </c>
      <c r="B22">
        <v>4</v>
      </c>
      <c r="L22" s="18">
        <f>AG1</f>
        <v>0</v>
      </c>
      <c r="N22" s="41">
        <v>1</v>
      </c>
    </row>
    <row r="23" spans="1:16" x14ac:dyDescent="0.4">
      <c r="A23" s="14" t="s">
        <v>143</v>
      </c>
      <c r="B23">
        <v>3</v>
      </c>
      <c r="L23" s="18">
        <f>AH1</f>
        <v>0</v>
      </c>
      <c r="N23" s="41">
        <v>2</v>
      </c>
    </row>
    <row r="24" spans="1:16" x14ac:dyDescent="0.4">
      <c r="A24" s="14" t="s">
        <v>144</v>
      </c>
      <c r="B24">
        <v>2</v>
      </c>
      <c r="L24" s="18">
        <f>AI1</f>
        <v>0</v>
      </c>
      <c r="N24" s="41">
        <v>4</v>
      </c>
    </row>
    <row r="25" spans="1:16" x14ac:dyDescent="0.4">
      <c r="A25" s="14" t="s">
        <v>145</v>
      </c>
      <c r="B25">
        <v>2</v>
      </c>
      <c r="L25" s="18">
        <f>AJ1</f>
        <v>0</v>
      </c>
      <c r="N25" s="41">
        <v>2</v>
      </c>
    </row>
    <row r="26" spans="1:16" x14ac:dyDescent="0.4">
      <c r="A26" s="14" t="s">
        <v>146</v>
      </c>
      <c r="B26">
        <v>1</v>
      </c>
      <c r="L26" s="18">
        <f>AK1</f>
        <v>0</v>
      </c>
      <c r="N26" s="41">
        <v>2</v>
      </c>
    </row>
    <row r="27" spans="1:16" x14ac:dyDescent="0.4">
      <c r="A27" s="14" t="s">
        <v>147</v>
      </c>
      <c r="B27">
        <v>2</v>
      </c>
      <c r="L27" s="18">
        <f>AL1</f>
        <v>0</v>
      </c>
      <c r="N27" s="41">
        <v>2</v>
      </c>
    </row>
    <row r="28" spans="1:16" x14ac:dyDescent="0.4">
      <c r="A28" s="14" t="s">
        <v>148</v>
      </c>
      <c r="B28">
        <v>2</v>
      </c>
      <c r="L28" s="18">
        <f>AM1</f>
        <v>0</v>
      </c>
      <c r="N28" s="41">
        <v>2</v>
      </c>
    </row>
    <row r="29" spans="1:16" x14ac:dyDescent="0.4">
      <c r="A29" s="14" t="s">
        <v>149</v>
      </c>
      <c r="B29">
        <v>1</v>
      </c>
      <c r="L29" s="18">
        <f>AN1</f>
        <v>0</v>
      </c>
      <c r="N29" s="41">
        <v>2</v>
      </c>
    </row>
    <row r="30" spans="1:16" x14ac:dyDescent="0.4">
      <c r="A30" s="14" t="s">
        <v>150</v>
      </c>
      <c r="B30">
        <v>2</v>
      </c>
      <c r="L30" s="18">
        <f>AO1</f>
        <v>0</v>
      </c>
      <c r="N30" s="41">
        <v>2</v>
      </c>
    </row>
    <row r="31" spans="1:16" x14ac:dyDescent="0.4">
      <c r="A31" s="14" t="s">
        <v>151</v>
      </c>
      <c r="B31">
        <v>0</v>
      </c>
      <c r="L31" s="18">
        <f>AP1</f>
        <v>0</v>
      </c>
      <c r="N31" s="41">
        <v>1</v>
      </c>
    </row>
    <row r="32" spans="1:16" x14ac:dyDescent="0.4">
      <c r="A32" s="14" t="s">
        <v>152</v>
      </c>
      <c r="B32">
        <v>2</v>
      </c>
      <c r="L32" s="18">
        <f>AQ1</f>
        <v>0</v>
      </c>
      <c r="N32" s="41">
        <v>2</v>
      </c>
    </row>
    <row r="33" spans="1:14" x14ac:dyDescent="0.4">
      <c r="A33" s="14" t="s">
        <v>153</v>
      </c>
      <c r="B33">
        <v>4</v>
      </c>
      <c r="L33" s="18">
        <f>AR1</f>
        <v>0</v>
      </c>
      <c r="N33" s="41">
        <v>4</v>
      </c>
    </row>
    <row r="34" spans="1:14" x14ac:dyDescent="0.4">
      <c r="A34" s="14" t="s">
        <v>154</v>
      </c>
      <c r="B34">
        <v>2</v>
      </c>
      <c r="L34" s="18">
        <f>AS1</f>
        <v>0</v>
      </c>
      <c r="N34" s="41">
        <v>2</v>
      </c>
    </row>
    <row r="35" spans="1:14" x14ac:dyDescent="0.4">
      <c r="A35" s="14" t="s">
        <v>155</v>
      </c>
      <c r="B35">
        <v>2</v>
      </c>
      <c r="L35" s="18">
        <f>AT1</f>
        <v>0</v>
      </c>
      <c r="N35" s="41">
        <v>1</v>
      </c>
    </row>
    <row r="36" spans="1:14" x14ac:dyDescent="0.4">
      <c r="A36" s="14" t="s">
        <v>156</v>
      </c>
      <c r="B36">
        <v>4</v>
      </c>
      <c r="L36" s="18">
        <f>AU1</f>
        <v>0</v>
      </c>
      <c r="N36" s="9">
        <v>2</v>
      </c>
    </row>
    <row r="37" spans="1:14" x14ac:dyDescent="0.4">
      <c r="A37" s="14" t="s">
        <v>157</v>
      </c>
      <c r="B37">
        <v>3</v>
      </c>
      <c r="L37" s="18">
        <f>AV1</f>
        <v>0</v>
      </c>
      <c r="N37" s="41">
        <v>2</v>
      </c>
    </row>
    <row r="38" spans="1:14" x14ac:dyDescent="0.4">
      <c r="A38" s="14" t="s">
        <v>158</v>
      </c>
      <c r="B38">
        <v>1</v>
      </c>
      <c r="L38" s="18">
        <f>AW1</f>
        <v>0</v>
      </c>
      <c r="N38" s="41">
        <v>2</v>
      </c>
    </row>
    <row r="39" spans="1:14" x14ac:dyDescent="0.4">
      <c r="A39" s="14" t="s">
        <v>159</v>
      </c>
      <c r="B39">
        <v>2</v>
      </c>
      <c r="L39" s="18">
        <f>AX1</f>
        <v>0</v>
      </c>
      <c r="N39" s="41">
        <v>1</v>
      </c>
    </row>
    <row r="40" spans="1:14" x14ac:dyDescent="0.4">
      <c r="A40" s="14" t="s">
        <v>160</v>
      </c>
      <c r="B40">
        <v>4</v>
      </c>
      <c r="L40" s="18">
        <f>AY1</f>
        <v>0</v>
      </c>
      <c r="N40" s="41">
        <v>1</v>
      </c>
    </row>
    <row r="41" spans="1:14" x14ac:dyDescent="0.4">
      <c r="A41" s="14" t="s">
        <v>625</v>
      </c>
      <c r="B41">
        <v>1</v>
      </c>
      <c r="L41" s="18">
        <f>AZ1</f>
        <v>0</v>
      </c>
      <c r="N41" s="41">
        <v>2</v>
      </c>
    </row>
    <row r="42" spans="1:14" x14ac:dyDescent="0.4">
      <c r="A42" s="14" t="s">
        <v>161</v>
      </c>
      <c r="B42">
        <v>2</v>
      </c>
      <c r="L42" s="18">
        <f>BA1</f>
        <v>0</v>
      </c>
      <c r="N42" s="41">
        <v>2</v>
      </c>
    </row>
    <row r="43" spans="1:14" x14ac:dyDescent="0.4">
      <c r="A43" s="14" t="s">
        <v>162</v>
      </c>
      <c r="B43">
        <v>1</v>
      </c>
      <c r="L43" s="18">
        <f>BB1</f>
        <v>0</v>
      </c>
      <c r="N43" s="41">
        <v>3</v>
      </c>
    </row>
    <row r="44" spans="1:14" x14ac:dyDescent="0.4">
      <c r="A44" s="14" t="s">
        <v>163</v>
      </c>
      <c r="B44">
        <v>3</v>
      </c>
      <c r="L44" s="18">
        <f>BC1</f>
        <v>0</v>
      </c>
      <c r="N44" s="41">
        <v>2</v>
      </c>
    </row>
    <row r="45" spans="1:14" x14ac:dyDescent="0.4">
      <c r="A45" s="14" t="s">
        <v>164</v>
      </c>
      <c r="B45">
        <v>2</v>
      </c>
      <c r="L45" s="18">
        <f>BD1</f>
        <v>0</v>
      </c>
      <c r="N45" s="41">
        <v>1</v>
      </c>
    </row>
    <row r="46" spans="1:14" x14ac:dyDescent="0.4">
      <c r="A46" s="14" t="s">
        <v>165</v>
      </c>
      <c r="B46">
        <v>2</v>
      </c>
      <c r="L46" s="18">
        <f>BE1</f>
        <v>0</v>
      </c>
      <c r="N46" s="41">
        <v>2</v>
      </c>
    </row>
    <row r="47" spans="1:14" x14ac:dyDescent="0.4">
      <c r="A47" s="14" t="s">
        <v>166</v>
      </c>
      <c r="B47">
        <v>2</v>
      </c>
      <c r="L47" s="18">
        <f>BF1</f>
        <v>0</v>
      </c>
      <c r="N47" s="41">
        <v>2</v>
      </c>
    </row>
    <row r="48" spans="1:14" x14ac:dyDescent="0.4">
      <c r="A48" s="14" t="s">
        <v>167</v>
      </c>
      <c r="B48">
        <v>2</v>
      </c>
      <c r="L48" s="18">
        <f>BG1</f>
        <v>0</v>
      </c>
      <c r="N48" s="41">
        <v>2</v>
      </c>
    </row>
    <row r="49" spans="1:14" x14ac:dyDescent="0.4">
      <c r="A49" s="14" t="s">
        <v>168</v>
      </c>
      <c r="B49">
        <v>2</v>
      </c>
      <c r="L49" s="18">
        <f>BH1</f>
        <v>0</v>
      </c>
      <c r="N49" s="41">
        <v>0</v>
      </c>
    </row>
    <row r="50" spans="1:14" x14ac:dyDescent="0.4">
      <c r="A50" s="14" t="s">
        <v>169</v>
      </c>
      <c r="B50">
        <v>1</v>
      </c>
      <c r="L50" s="18">
        <f>BI1</f>
        <v>0</v>
      </c>
      <c r="N50" s="41">
        <v>2</v>
      </c>
    </row>
    <row r="51" spans="1:14" x14ac:dyDescent="0.4">
      <c r="A51" s="14" t="s">
        <v>170</v>
      </c>
      <c r="B51">
        <v>2</v>
      </c>
      <c r="L51" s="18">
        <f>BJ1</f>
        <v>0</v>
      </c>
      <c r="N51" s="41">
        <v>1</v>
      </c>
    </row>
    <row r="52" spans="1:14" x14ac:dyDescent="0.4">
      <c r="A52" s="14" t="s">
        <v>171</v>
      </c>
      <c r="B52">
        <v>1</v>
      </c>
      <c r="L52" s="18">
        <f>BK1</f>
        <v>0</v>
      </c>
      <c r="N52" s="41">
        <v>2</v>
      </c>
    </row>
    <row r="53" spans="1:14" x14ac:dyDescent="0.4">
      <c r="A53" s="14" t="s">
        <v>172</v>
      </c>
      <c r="B53">
        <v>1</v>
      </c>
      <c r="L53" s="18">
        <f>BL1</f>
        <v>0</v>
      </c>
      <c r="N53" s="41">
        <v>2</v>
      </c>
    </row>
    <row r="54" spans="1:14" x14ac:dyDescent="0.4">
      <c r="A54" s="14" t="s">
        <v>173</v>
      </c>
      <c r="B54">
        <v>2</v>
      </c>
      <c r="L54" s="18">
        <f>BM1</f>
        <v>0</v>
      </c>
      <c r="N54" s="41">
        <v>3</v>
      </c>
    </row>
    <row r="55" spans="1:14" x14ac:dyDescent="0.4">
      <c r="A55" s="14" t="s">
        <v>174</v>
      </c>
      <c r="B55">
        <v>1</v>
      </c>
      <c r="L55" s="18">
        <f>BN1</f>
        <v>0</v>
      </c>
      <c r="N55" s="41">
        <v>2</v>
      </c>
    </row>
    <row r="56" spans="1:14" x14ac:dyDescent="0.4">
      <c r="A56" s="14" t="s">
        <v>175</v>
      </c>
      <c r="B56">
        <v>4</v>
      </c>
      <c r="L56" s="18">
        <f>BO1</f>
        <v>0</v>
      </c>
    </row>
    <row r="57" spans="1:14" x14ac:dyDescent="0.4">
      <c r="A57" s="14" t="s">
        <v>176</v>
      </c>
      <c r="B57">
        <v>1</v>
      </c>
      <c r="L57" s="18">
        <f>BP1</f>
        <v>0</v>
      </c>
    </row>
    <row r="58" spans="1:14" x14ac:dyDescent="0.4">
      <c r="A58" s="14" t="s">
        <v>177</v>
      </c>
      <c r="B58">
        <v>2</v>
      </c>
      <c r="L58" s="18">
        <f>BQ1</f>
        <v>0</v>
      </c>
    </row>
    <row r="59" spans="1:14" x14ac:dyDescent="0.4">
      <c r="A59" s="14" t="s">
        <v>178</v>
      </c>
      <c r="B59">
        <v>2</v>
      </c>
      <c r="L59" s="18">
        <f>BR1</f>
        <v>0</v>
      </c>
    </row>
    <row r="60" spans="1:14" x14ac:dyDescent="0.4">
      <c r="A60" s="14" t="s">
        <v>179</v>
      </c>
      <c r="B60">
        <v>2</v>
      </c>
      <c r="L60" s="18">
        <f>BS1</f>
        <v>0</v>
      </c>
    </row>
    <row r="61" spans="1:14" x14ac:dyDescent="0.4">
      <c r="A61" s="14" t="s">
        <v>1700</v>
      </c>
      <c r="B61">
        <v>2</v>
      </c>
      <c r="L61" s="18">
        <f>BT1</f>
        <v>0</v>
      </c>
    </row>
    <row r="62" spans="1:14" x14ac:dyDescent="0.4">
      <c r="A62" s="14" t="s">
        <v>181</v>
      </c>
      <c r="B62">
        <v>2</v>
      </c>
      <c r="L62" s="18">
        <f>BU1</f>
        <v>0</v>
      </c>
    </row>
    <row r="63" spans="1:14" x14ac:dyDescent="0.4">
      <c r="A63" s="14" t="s">
        <v>182</v>
      </c>
      <c r="B63">
        <v>3</v>
      </c>
      <c r="L63" s="18">
        <f>BV1</f>
        <v>0</v>
      </c>
    </row>
    <row r="64" spans="1:14" x14ac:dyDescent="0.4">
      <c r="A64" s="14" t="s">
        <v>183</v>
      </c>
      <c r="B64">
        <v>2</v>
      </c>
      <c r="L64" s="18">
        <f>BW1</f>
        <v>0</v>
      </c>
    </row>
    <row r="65" spans="1:12" x14ac:dyDescent="0.4">
      <c r="A65" s="14" t="s">
        <v>184</v>
      </c>
      <c r="B65">
        <v>2</v>
      </c>
      <c r="L65" s="18">
        <f>BX1</f>
        <v>0</v>
      </c>
    </row>
    <row r="66" spans="1:12" x14ac:dyDescent="0.4">
      <c r="A66" s="14" t="s">
        <v>185</v>
      </c>
      <c r="B66">
        <v>2</v>
      </c>
      <c r="L66" s="18">
        <f>BY1</f>
        <v>0</v>
      </c>
    </row>
    <row r="67" spans="1:12" x14ac:dyDescent="0.4">
      <c r="A67" s="14" t="s">
        <v>186</v>
      </c>
      <c r="B67">
        <v>1</v>
      </c>
      <c r="L67" s="18">
        <f>BZ1</f>
        <v>0</v>
      </c>
    </row>
    <row r="68" spans="1:12" x14ac:dyDescent="0.4">
      <c r="A68" s="14" t="s">
        <v>187</v>
      </c>
      <c r="B68">
        <v>2</v>
      </c>
      <c r="L68" s="18">
        <f>CA1</f>
        <v>0</v>
      </c>
    </row>
    <row r="69" spans="1:12" x14ac:dyDescent="0.4">
      <c r="A69" s="14" t="s">
        <v>188</v>
      </c>
      <c r="B69">
        <v>4</v>
      </c>
      <c r="L69" s="18">
        <f>CB1</f>
        <v>0</v>
      </c>
    </row>
    <row r="70" spans="1:12" x14ac:dyDescent="0.4">
      <c r="A70" s="14" t="s">
        <v>189</v>
      </c>
      <c r="B70">
        <v>2</v>
      </c>
      <c r="L70" s="18">
        <f>CC1</f>
        <v>0</v>
      </c>
    </row>
    <row r="71" spans="1:12" x14ac:dyDescent="0.4">
      <c r="A71" s="14" t="s">
        <v>190</v>
      </c>
      <c r="B71">
        <v>2</v>
      </c>
      <c r="L71" s="18">
        <f>CD1</f>
        <v>0</v>
      </c>
    </row>
    <row r="72" spans="1:12" x14ac:dyDescent="0.4">
      <c r="A72" s="14" t="s">
        <v>191</v>
      </c>
      <c r="B72">
        <v>2</v>
      </c>
      <c r="L72" s="18">
        <f>CE1</f>
        <v>0</v>
      </c>
    </row>
    <row r="73" spans="1:12" x14ac:dyDescent="0.4">
      <c r="A73" s="14" t="s">
        <v>192</v>
      </c>
      <c r="B73">
        <v>2</v>
      </c>
      <c r="L73" s="18">
        <f>CF1</f>
        <v>0</v>
      </c>
    </row>
    <row r="74" spans="1:12" x14ac:dyDescent="0.4">
      <c r="A74" s="14" t="s">
        <v>193</v>
      </c>
      <c r="B74">
        <v>2</v>
      </c>
      <c r="L74" s="18">
        <f>CG1</f>
        <v>0</v>
      </c>
    </row>
    <row r="75" spans="1:12" x14ac:dyDescent="0.4">
      <c r="A75" s="14" t="s">
        <v>194</v>
      </c>
      <c r="B75">
        <v>2</v>
      </c>
      <c r="L75" s="18">
        <f>CH1</f>
        <v>0</v>
      </c>
    </row>
    <row r="76" spans="1:12" x14ac:dyDescent="0.4">
      <c r="A76" s="14" t="s">
        <v>195</v>
      </c>
      <c r="B76">
        <v>1</v>
      </c>
      <c r="L76" s="18">
        <f>CI1</f>
        <v>0</v>
      </c>
    </row>
    <row r="77" spans="1:12" x14ac:dyDescent="0.4">
      <c r="A77" s="14" t="s">
        <v>196</v>
      </c>
      <c r="B77">
        <v>2</v>
      </c>
      <c r="L77" s="18">
        <f>CJ1</f>
        <v>0</v>
      </c>
    </row>
    <row r="78" spans="1:12" x14ac:dyDescent="0.4">
      <c r="A78" s="14" t="s">
        <v>197</v>
      </c>
      <c r="B78">
        <v>4</v>
      </c>
      <c r="L78" s="18">
        <f>CK1</f>
        <v>0</v>
      </c>
    </row>
    <row r="79" spans="1:12" x14ac:dyDescent="0.4">
      <c r="A79" s="14" t="s">
        <v>198</v>
      </c>
      <c r="B79">
        <v>2</v>
      </c>
      <c r="L79" s="18">
        <f>CL1</f>
        <v>0</v>
      </c>
    </row>
    <row r="80" spans="1:12" x14ac:dyDescent="0.4">
      <c r="A80" s="14" t="s">
        <v>199</v>
      </c>
      <c r="B80">
        <v>1</v>
      </c>
      <c r="L80" s="18">
        <f>CM1</f>
        <v>0</v>
      </c>
    </row>
    <row r="81" spans="1:12" x14ac:dyDescent="0.4">
      <c r="A81" s="14" t="s">
        <v>2091</v>
      </c>
      <c r="B81">
        <v>2</v>
      </c>
      <c r="L81" s="18">
        <f>CN1</f>
        <v>0</v>
      </c>
    </row>
    <row r="82" spans="1:12" x14ac:dyDescent="0.4">
      <c r="A82" s="14" t="s">
        <v>200</v>
      </c>
      <c r="B82">
        <v>2</v>
      </c>
      <c r="L82" s="18">
        <f>CO1</f>
        <v>0</v>
      </c>
    </row>
    <row r="83" spans="1:12" x14ac:dyDescent="0.4">
      <c r="A83" s="14" t="s">
        <v>201</v>
      </c>
      <c r="B83">
        <v>2</v>
      </c>
      <c r="L83" s="18">
        <f>CP1</f>
        <v>0</v>
      </c>
    </row>
    <row r="84" spans="1:12" x14ac:dyDescent="0.4">
      <c r="A84" s="14" t="s">
        <v>202</v>
      </c>
      <c r="B84">
        <v>1</v>
      </c>
      <c r="L84" s="18">
        <f>CQ1</f>
        <v>0</v>
      </c>
    </row>
    <row r="85" spans="1:12" x14ac:dyDescent="0.4">
      <c r="A85" s="14" t="s">
        <v>203</v>
      </c>
      <c r="B85">
        <v>1</v>
      </c>
      <c r="L85" s="18">
        <f>CR1</f>
        <v>0</v>
      </c>
    </row>
    <row r="86" spans="1:12" x14ac:dyDescent="0.4">
      <c r="A86" s="14" t="s">
        <v>204</v>
      </c>
      <c r="B86">
        <v>2</v>
      </c>
      <c r="L86" s="18">
        <f>CS1</f>
        <v>0</v>
      </c>
    </row>
    <row r="87" spans="1:12" x14ac:dyDescent="0.4">
      <c r="A87" s="14" t="s">
        <v>205</v>
      </c>
      <c r="B87">
        <v>2</v>
      </c>
      <c r="L87" s="18">
        <f>CT1</f>
        <v>0</v>
      </c>
    </row>
    <row r="88" spans="1:12" x14ac:dyDescent="0.4">
      <c r="A88" s="14" t="s">
        <v>206</v>
      </c>
      <c r="B88">
        <v>3</v>
      </c>
      <c r="L88" s="18">
        <f>CU1</f>
        <v>0</v>
      </c>
    </row>
    <row r="89" spans="1:12" x14ac:dyDescent="0.4">
      <c r="A89" s="14" t="s">
        <v>207</v>
      </c>
      <c r="B89">
        <v>2</v>
      </c>
      <c r="L89" s="18">
        <f>CV1</f>
        <v>0</v>
      </c>
    </row>
    <row r="90" spans="1:12" x14ac:dyDescent="0.4">
      <c r="A90" s="14" t="s">
        <v>208</v>
      </c>
      <c r="B90">
        <v>1</v>
      </c>
      <c r="L90" s="18">
        <f>CW1</f>
        <v>0</v>
      </c>
    </row>
    <row r="91" spans="1:12" x14ac:dyDescent="0.4">
      <c r="A91" s="14" t="s">
        <v>209</v>
      </c>
      <c r="B91">
        <v>2</v>
      </c>
      <c r="L91" s="18">
        <f>CX1</f>
        <v>0</v>
      </c>
    </row>
    <row r="92" spans="1:12" x14ac:dyDescent="0.4">
      <c r="A92" s="14" t="s">
        <v>210</v>
      </c>
      <c r="B92">
        <v>2</v>
      </c>
      <c r="L92" s="18">
        <f>CY1</f>
        <v>0</v>
      </c>
    </row>
    <row r="93" spans="1:12" x14ac:dyDescent="0.4">
      <c r="A93" s="14" t="s">
        <v>211</v>
      </c>
      <c r="B93">
        <v>2</v>
      </c>
      <c r="L93" s="18">
        <f>CZ1</f>
        <v>0</v>
      </c>
    </row>
    <row r="94" spans="1:12" x14ac:dyDescent="0.4">
      <c r="A94" s="14" t="s">
        <v>212</v>
      </c>
      <c r="B94">
        <v>0</v>
      </c>
      <c r="L94" s="18">
        <f>DA1</f>
        <v>0</v>
      </c>
    </row>
    <row r="95" spans="1:12" x14ac:dyDescent="0.4">
      <c r="A95" s="14" t="s">
        <v>213</v>
      </c>
      <c r="B95">
        <v>2</v>
      </c>
      <c r="L95" s="18">
        <f>DB1</f>
        <v>0</v>
      </c>
    </row>
    <row r="96" spans="1:12" x14ac:dyDescent="0.4">
      <c r="A96" s="14" t="s">
        <v>214</v>
      </c>
      <c r="B96">
        <v>1</v>
      </c>
      <c r="L96" s="18">
        <f>DC1</f>
        <v>0</v>
      </c>
    </row>
    <row r="97" spans="1:12" x14ac:dyDescent="0.4">
      <c r="A97" s="14" t="s">
        <v>215</v>
      </c>
      <c r="B97">
        <v>2</v>
      </c>
      <c r="L97" s="18">
        <f>DD1</f>
        <v>0</v>
      </c>
    </row>
    <row r="98" spans="1:12" x14ac:dyDescent="0.4">
      <c r="A98" s="14" t="s">
        <v>216</v>
      </c>
      <c r="B98">
        <v>2</v>
      </c>
      <c r="L98" s="18">
        <f>DE1</f>
        <v>0</v>
      </c>
    </row>
    <row r="99" spans="1:12" x14ac:dyDescent="0.4">
      <c r="A99" s="14" t="s">
        <v>217</v>
      </c>
      <c r="B99">
        <v>3</v>
      </c>
      <c r="L99" s="18">
        <f>DF1</f>
        <v>0</v>
      </c>
    </row>
    <row r="100" spans="1:12" x14ac:dyDescent="0.4">
      <c r="A100" s="14" t="s">
        <v>218</v>
      </c>
      <c r="B100">
        <v>2</v>
      </c>
      <c r="L100" s="18">
        <f>DG1</f>
        <v>0</v>
      </c>
    </row>
    <row r="101" spans="1:12" x14ac:dyDescent="0.4">
      <c r="L101" s="17"/>
    </row>
    <row r="102" spans="1:12" x14ac:dyDescent="0.4">
      <c r="L102" s="17"/>
    </row>
    <row r="103" spans="1:12" x14ac:dyDescent="0.4">
      <c r="L103" s="17"/>
    </row>
    <row r="104" spans="1:12" x14ac:dyDescent="0.4">
      <c r="L104" s="17"/>
    </row>
    <row r="105" spans="1:12" x14ac:dyDescent="0.4">
      <c r="L105" s="17"/>
    </row>
  </sheetData>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H105"/>
  <sheetViews>
    <sheetView workbookViewId="0">
      <selection activeCell="B49" sqref="B49:F100"/>
    </sheetView>
  </sheetViews>
  <sheetFormatPr defaultRowHeight="18.75" x14ac:dyDescent="0.4"/>
  <cols>
    <col min="1" max="1" width="18.375" customWidth="1"/>
  </cols>
  <sheetData>
    <row r="1" spans="1:112" x14ac:dyDescent="0.4">
      <c r="A1" s="14" t="s">
        <v>121</v>
      </c>
      <c r="B1">
        <v>4</v>
      </c>
      <c r="M1" s="10"/>
      <c r="N1" s="39">
        <v>3</v>
      </c>
      <c r="O1" s="39">
        <v>3</v>
      </c>
      <c r="P1" s="39" t="s">
        <v>1359</v>
      </c>
      <c r="Q1" s="39">
        <v>3</v>
      </c>
      <c r="R1" s="39" t="s">
        <v>1471</v>
      </c>
      <c r="S1" s="39">
        <v>1</v>
      </c>
      <c r="T1" s="39" t="s">
        <v>1207</v>
      </c>
      <c r="U1" s="39">
        <v>0</v>
      </c>
      <c r="V1" s="10">
        <v>4</v>
      </c>
      <c r="W1" s="39" t="s">
        <v>1446</v>
      </c>
      <c r="X1" s="39">
        <v>1</v>
      </c>
      <c r="Y1" s="39">
        <v>7</v>
      </c>
      <c r="Z1" s="39">
        <v>2</v>
      </c>
      <c r="AA1" s="39" t="s">
        <v>1464</v>
      </c>
      <c r="AB1" s="39" t="s">
        <v>1252</v>
      </c>
      <c r="AC1" s="39">
        <v>1</v>
      </c>
      <c r="AD1" s="3"/>
      <c r="AE1" s="3"/>
      <c r="AF1" s="3"/>
      <c r="AG1" s="3"/>
      <c r="AH1" s="10"/>
      <c r="AI1" s="3"/>
      <c r="AJ1" s="3"/>
      <c r="AK1" s="3"/>
      <c r="AL1" s="3"/>
      <c r="AM1" s="3"/>
      <c r="AN1" s="3"/>
      <c r="AO1" s="3"/>
      <c r="AP1" s="3"/>
      <c r="AQ1" s="3"/>
      <c r="AR1" s="3"/>
      <c r="AS1" s="3"/>
      <c r="AT1" s="3"/>
      <c r="AU1" s="3"/>
      <c r="AV1" s="3"/>
      <c r="AW1" s="3"/>
      <c r="AX1" s="3"/>
      <c r="AY1" s="3"/>
      <c r="AZ1" s="3"/>
      <c r="BA1" s="10"/>
      <c r="BB1" s="3"/>
      <c r="BC1" s="3"/>
      <c r="BD1" s="3"/>
      <c r="BE1" s="3"/>
      <c r="BF1" s="3"/>
      <c r="BG1" s="3"/>
      <c r="BH1" s="3"/>
      <c r="BI1" s="3"/>
      <c r="BJ1" s="3"/>
      <c r="BK1" s="3"/>
      <c r="BL1" s="3"/>
      <c r="BM1" s="3"/>
      <c r="BN1" s="3"/>
      <c r="BO1" s="3"/>
      <c r="BP1" s="3"/>
      <c r="BQ1" s="3"/>
      <c r="BR1" s="3"/>
      <c r="BS1" s="3"/>
      <c r="BT1" s="3"/>
      <c r="BU1" s="10"/>
      <c r="BV1" s="3"/>
      <c r="BW1" s="3"/>
      <c r="BX1" s="3"/>
      <c r="BY1" s="3"/>
      <c r="BZ1" s="3"/>
      <c r="CA1" s="3"/>
      <c r="CB1" s="3"/>
      <c r="CC1" s="3"/>
      <c r="CD1" s="3"/>
      <c r="CE1" s="3"/>
      <c r="CF1" s="3"/>
      <c r="CG1" s="3"/>
      <c r="CH1" s="3"/>
      <c r="CI1" s="3"/>
      <c r="CJ1" s="3"/>
      <c r="CK1" s="3"/>
      <c r="CL1" s="3"/>
      <c r="CM1" s="3"/>
      <c r="CN1" s="3"/>
      <c r="CO1" s="10"/>
      <c r="CP1" s="3"/>
      <c r="CQ1" s="3"/>
      <c r="CR1" s="3"/>
      <c r="CS1" s="3"/>
      <c r="CT1" s="3"/>
      <c r="CU1" s="3"/>
      <c r="CV1" s="3"/>
      <c r="CW1" s="3"/>
      <c r="CX1" s="3"/>
      <c r="CY1" s="3"/>
      <c r="CZ1" s="3"/>
      <c r="DA1" s="3"/>
      <c r="DB1" s="3"/>
      <c r="DC1" s="3"/>
      <c r="DD1" s="3"/>
      <c r="DE1" s="3"/>
      <c r="DF1" s="3"/>
      <c r="DG1" s="3"/>
      <c r="DH1" s="3"/>
    </row>
    <row r="2" spans="1:112" x14ac:dyDescent="0.4">
      <c r="A2" s="14" t="s">
        <v>122</v>
      </c>
      <c r="B2">
        <v>1</v>
      </c>
      <c r="J2">
        <v>0</v>
      </c>
      <c r="K2">
        <f>COUNTIF(B$1:H$100,"0")</f>
        <v>5</v>
      </c>
      <c r="M2" s="18">
        <f>N1</f>
        <v>3</v>
      </c>
    </row>
    <row r="3" spans="1:112" x14ac:dyDescent="0.4">
      <c r="A3" s="14" t="s">
        <v>123</v>
      </c>
      <c r="B3">
        <v>5</v>
      </c>
      <c r="J3">
        <v>1</v>
      </c>
      <c r="K3">
        <f>COUNTIF(B1:H100,"1")</f>
        <v>35</v>
      </c>
      <c r="M3" s="18">
        <f>O1</f>
        <v>3</v>
      </c>
    </row>
    <row r="4" spans="1:112" x14ac:dyDescent="0.4">
      <c r="A4" s="14" t="s">
        <v>124</v>
      </c>
      <c r="B4">
        <v>3</v>
      </c>
      <c r="J4">
        <v>2</v>
      </c>
      <c r="K4">
        <f>COUNTIF(B1:H100,"2")</f>
        <v>12</v>
      </c>
      <c r="M4" s="18" t="str">
        <f>P1</f>
        <v>3,5,7</v>
      </c>
      <c r="O4" s="41">
        <v>6</v>
      </c>
    </row>
    <row r="5" spans="1:112" x14ac:dyDescent="0.4">
      <c r="A5" s="14" t="s">
        <v>125</v>
      </c>
      <c r="B5">
        <v>1</v>
      </c>
      <c r="J5">
        <v>3</v>
      </c>
      <c r="K5">
        <f>COUNTIF(B1:H100,"3")</f>
        <v>35</v>
      </c>
      <c r="M5" s="18">
        <f>Q1</f>
        <v>3</v>
      </c>
      <c r="O5" s="41">
        <v>1</v>
      </c>
    </row>
    <row r="6" spans="1:112" x14ac:dyDescent="0.4">
      <c r="A6" s="14" t="s">
        <v>126</v>
      </c>
      <c r="B6">
        <v>3</v>
      </c>
      <c r="C6">
        <v>4</v>
      </c>
      <c r="D6">
        <v>6</v>
      </c>
      <c r="J6">
        <v>4</v>
      </c>
      <c r="K6">
        <f>COUNTIF(B1:H100,"4")</f>
        <v>21</v>
      </c>
      <c r="M6" s="18" t="str">
        <f>R1</f>
        <v>3,7</v>
      </c>
      <c r="O6" s="41" t="s">
        <v>2473</v>
      </c>
    </row>
    <row r="7" spans="1:112" x14ac:dyDescent="0.4">
      <c r="A7" s="14" t="s">
        <v>127</v>
      </c>
      <c r="B7">
        <v>3</v>
      </c>
      <c r="C7">
        <v>4</v>
      </c>
      <c r="J7">
        <v>5</v>
      </c>
      <c r="K7">
        <f>COUNTIF(B1:H100,"5")</f>
        <v>17</v>
      </c>
      <c r="M7" s="18">
        <f>S1</f>
        <v>1</v>
      </c>
      <c r="O7" s="41" t="s">
        <v>2478</v>
      </c>
    </row>
    <row r="8" spans="1:112" x14ac:dyDescent="0.4">
      <c r="A8" s="14" t="s">
        <v>128</v>
      </c>
      <c r="B8">
        <v>2</v>
      </c>
      <c r="C8">
        <v>3</v>
      </c>
      <c r="D8">
        <v>4</v>
      </c>
      <c r="J8">
        <v>6</v>
      </c>
      <c r="K8">
        <f>COUNTIF(B1:H100,"6")</f>
        <v>16</v>
      </c>
      <c r="M8" s="18" t="str">
        <f>T1</f>
        <v>3,4</v>
      </c>
      <c r="O8" s="41" t="s">
        <v>1724</v>
      </c>
    </row>
    <row r="9" spans="1:112" x14ac:dyDescent="0.4">
      <c r="A9" s="14" t="s">
        <v>129</v>
      </c>
      <c r="B9">
        <v>3</v>
      </c>
      <c r="J9">
        <v>7</v>
      </c>
      <c r="K9">
        <f>COUNTIF(B1:H100,"7")</f>
        <v>20</v>
      </c>
      <c r="M9" s="18">
        <f>U1</f>
        <v>0</v>
      </c>
      <c r="O9" s="41">
        <v>3</v>
      </c>
    </row>
    <row r="10" spans="1:112" x14ac:dyDescent="0.4">
      <c r="A10" s="14" t="s">
        <v>130</v>
      </c>
      <c r="B10">
        <v>1</v>
      </c>
      <c r="J10">
        <v>8</v>
      </c>
      <c r="K10">
        <f>COUNTIF(B1:H100,"8")</f>
        <v>10</v>
      </c>
      <c r="M10" s="18">
        <f>V1</f>
        <v>4</v>
      </c>
      <c r="O10" s="41">
        <v>0</v>
      </c>
    </row>
    <row r="11" spans="1:112" x14ac:dyDescent="0.4">
      <c r="A11" s="14" t="s">
        <v>131</v>
      </c>
      <c r="B11">
        <v>1</v>
      </c>
      <c r="J11">
        <v>9</v>
      </c>
      <c r="K11">
        <f>COUNTIF(B1:H100,"9")</f>
        <v>5</v>
      </c>
      <c r="M11" s="18" t="str">
        <f>W1</f>
        <v>1,3,7</v>
      </c>
      <c r="O11" s="41">
        <v>9</v>
      </c>
    </row>
    <row r="12" spans="1:112" x14ac:dyDescent="0.4">
      <c r="A12" s="14" t="s">
        <v>132</v>
      </c>
      <c r="B12">
        <v>5</v>
      </c>
      <c r="C12">
        <v>7</v>
      </c>
      <c r="M12" s="18">
        <f>X1</f>
        <v>1</v>
      </c>
      <c r="O12" s="41" t="s">
        <v>1197</v>
      </c>
    </row>
    <row r="13" spans="1:112" x14ac:dyDescent="0.4">
      <c r="A13" s="14" t="s">
        <v>133</v>
      </c>
      <c r="B13">
        <v>1</v>
      </c>
      <c r="M13" s="18">
        <f>Y1</f>
        <v>7</v>
      </c>
      <c r="O13" s="41">
        <v>1</v>
      </c>
    </row>
    <row r="14" spans="1:112" x14ac:dyDescent="0.4">
      <c r="A14" s="14" t="s">
        <v>134</v>
      </c>
      <c r="B14">
        <v>2</v>
      </c>
      <c r="C14">
        <v>9</v>
      </c>
      <c r="M14" s="18">
        <f>Z1</f>
        <v>2</v>
      </c>
      <c r="O14" s="41" t="s">
        <v>1204</v>
      </c>
    </row>
    <row r="15" spans="1:112" x14ac:dyDescent="0.4">
      <c r="A15" s="14" t="s">
        <v>135</v>
      </c>
      <c r="B15">
        <v>7</v>
      </c>
      <c r="M15" s="18" t="str">
        <f>AA1</f>
        <v>1,4,6</v>
      </c>
      <c r="O15" s="41" t="s">
        <v>1724</v>
      </c>
    </row>
    <row r="16" spans="1:112" x14ac:dyDescent="0.4">
      <c r="A16" s="14" t="s">
        <v>136</v>
      </c>
      <c r="B16">
        <v>0</v>
      </c>
      <c r="M16" s="18" t="str">
        <f>AB1</f>
        <v>1,4,7</v>
      </c>
      <c r="O16" s="10">
        <v>2</v>
      </c>
    </row>
    <row r="17" spans="1:17" x14ac:dyDescent="0.4">
      <c r="A17" s="14" t="s">
        <v>137</v>
      </c>
      <c r="B17">
        <v>1</v>
      </c>
      <c r="C17">
        <v>2</v>
      </c>
      <c r="D17">
        <v>4</v>
      </c>
      <c r="E17">
        <v>7</v>
      </c>
      <c r="M17" s="18">
        <f>AC1</f>
        <v>1</v>
      </c>
      <c r="O17" s="41" t="s">
        <v>1202</v>
      </c>
    </row>
    <row r="18" spans="1:17" x14ac:dyDescent="0.4">
      <c r="A18" s="14" t="s">
        <v>138</v>
      </c>
      <c r="B18">
        <v>5</v>
      </c>
      <c r="C18">
        <v>8</v>
      </c>
      <c r="M18" s="18">
        <f>AD1</f>
        <v>0</v>
      </c>
      <c r="O18" s="41" t="s">
        <v>1487</v>
      </c>
    </row>
    <row r="19" spans="1:17" x14ac:dyDescent="0.4">
      <c r="A19" s="14" t="s">
        <v>139</v>
      </c>
      <c r="B19">
        <v>1</v>
      </c>
      <c r="C19">
        <v>2</v>
      </c>
      <c r="D19">
        <v>4</v>
      </c>
      <c r="M19" s="18">
        <f>AE1</f>
        <v>0</v>
      </c>
      <c r="O19" s="41" t="s">
        <v>1207</v>
      </c>
    </row>
    <row r="20" spans="1:17" x14ac:dyDescent="0.4">
      <c r="A20" s="14" t="s">
        <v>140</v>
      </c>
      <c r="B20">
        <v>1</v>
      </c>
      <c r="C20">
        <v>7</v>
      </c>
      <c r="M20" s="18">
        <f>AF1</f>
        <v>0</v>
      </c>
      <c r="O20" s="41" t="s">
        <v>1251</v>
      </c>
    </row>
    <row r="21" spans="1:17" x14ac:dyDescent="0.4">
      <c r="A21" s="14" t="s">
        <v>1100</v>
      </c>
      <c r="B21">
        <v>7</v>
      </c>
      <c r="M21" s="18">
        <f>AG1</f>
        <v>0</v>
      </c>
      <c r="N21" s="17"/>
      <c r="O21" s="41" t="s">
        <v>1365</v>
      </c>
      <c r="P21" s="17"/>
      <c r="Q21" s="17"/>
    </row>
    <row r="22" spans="1:17" x14ac:dyDescent="0.4">
      <c r="A22" s="14" t="s">
        <v>142</v>
      </c>
      <c r="B22">
        <v>9</v>
      </c>
      <c r="M22" s="18">
        <f>AH1</f>
        <v>0</v>
      </c>
      <c r="O22" s="41">
        <v>3</v>
      </c>
    </row>
    <row r="23" spans="1:17" x14ac:dyDescent="0.4">
      <c r="A23" s="14" t="s">
        <v>143</v>
      </c>
      <c r="B23">
        <v>1</v>
      </c>
      <c r="M23" s="18">
        <f>AI1</f>
        <v>0</v>
      </c>
      <c r="O23" s="41">
        <v>9</v>
      </c>
    </row>
    <row r="24" spans="1:17" x14ac:dyDescent="0.4">
      <c r="A24" s="14" t="s">
        <v>144</v>
      </c>
      <c r="B24">
        <v>1</v>
      </c>
      <c r="C24">
        <v>3</v>
      </c>
      <c r="M24" s="18">
        <f>AJ1</f>
        <v>0</v>
      </c>
      <c r="O24" s="41">
        <v>1</v>
      </c>
    </row>
    <row r="25" spans="1:17" x14ac:dyDescent="0.4">
      <c r="A25" s="14" t="s">
        <v>145</v>
      </c>
      <c r="B25">
        <v>6</v>
      </c>
      <c r="M25" s="18">
        <f>AK1</f>
        <v>0</v>
      </c>
      <c r="O25" s="41" t="s">
        <v>1211</v>
      </c>
    </row>
    <row r="26" spans="1:17" x14ac:dyDescent="0.4">
      <c r="A26" s="14" t="s">
        <v>146</v>
      </c>
      <c r="B26">
        <v>3</v>
      </c>
      <c r="M26" s="18">
        <f>AL1</f>
        <v>0</v>
      </c>
      <c r="O26" s="41">
        <v>3</v>
      </c>
    </row>
    <row r="27" spans="1:17" x14ac:dyDescent="0.4">
      <c r="A27" s="14" t="s">
        <v>147</v>
      </c>
      <c r="B27">
        <v>3</v>
      </c>
      <c r="M27" s="18">
        <f>AM1</f>
        <v>0</v>
      </c>
      <c r="O27" s="41" t="s">
        <v>1442</v>
      </c>
    </row>
    <row r="28" spans="1:17" x14ac:dyDescent="0.4">
      <c r="A28" s="14" t="s">
        <v>148</v>
      </c>
      <c r="B28">
        <v>3</v>
      </c>
      <c r="M28" s="18">
        <f>AN1</f>
        <v>0</v>
      </c>
      <c r="O28" s="41" t="s">
        <v>1431</v>
      </c>
    </row>
    <row r="29" spans="1:17" x14ac:dyDescent="0.4">
      <c r="A29" s="14" t="s">
        <v>149</v>
      </c>
      <c r="B29">
        <v>1</v>
      </c>
      <c r="C29">
        <v>2</v>
      </c>
      <c r="D29">
        <v>6</v>
      </c>
      <c r="M29" s="18">
        <f>AO1</f>
        <v>0</v>
      </c>
      <c r="O29" s="41" t="s">
        <v>1478</v>
      </c>
    </row>
    <row r="30" spans="1:17" x14ac:dyDescent="0.4">
      <c r="A30" s="14" t="s">
        <v>150</v>
      </c>
      <c r="B30">
        <v>1</v>
      </c>
      <c r="C30">
        <v>2</v>
      </c>
      <c r="M30" s="18">
        <f>AP1</f>
        <v>0</v>
      </c>
      <c r="O30" s="41" t="s">
        <v>1365</v>
      </c>
    </row>
    <row r="31" spans="1:17" x14ac:dyDescent="0.4">
      <c r="A31" s="14" t="s">
        <v>151</v>
      </c>
      <c r="B31">
        <v>0</v>
      </c>
      <c r="M31" s="18">
        <f>AQ1</f>
        <v>0</v>
      </c>
      <c r="O31" s="41">
        <v>3</v>
      </c>
    </row>
    <row r="32" spans="1:17" x14ac:dyDescent="0.4">
      <c r="A32" s="14" t="s">
        <v>152</v>
      </c>
      <c r="B32">
        <v>4</v>
      </c>
      <c r="M32" s="18">
        <f>AR1</f>
        <v>0</v>
      </c>
      <c r="O32" s="41" t="s">
        <v>2543</v>
      </c>
    </row>
    <row r="33" spans="1:15" x14ac:dyDescent="0.4">
      <c r="A33" s="14" t="s">
        <v>153</v>
      </c>
      <c r="B33">
        <v>3</v>
      </c>
      <c r="M33" s="18">
        <f>AS1</f>
        <v>0</v>
      </c>
      <c r="O33" s="41">
        <v>5</v>
      </c>
    </row>
    <row r="34" spans="1:15" x14ac:dyDescent="0.4">
      <c r="A34" s="14" t="s">
        <v>154</v>
      </c>
      <c r="B34">
        <v>3</v>
      </c>
      <c r="M34" s="18">
        <f>AT1</f>
        <v>0</v>
      </c>
      <c r="O34" s="41" t="s">
        <v>1365</v>
      </c>
    </row>
    <row r="35" spans="1:15" x14ac:dyDescent="0.4">
      <c r="A35" s="14" t="s">
        <v>155</v>
      </c>
      <c r="B35">
        <v>3</v>
      </c>
      <c r="C35">
        <v>5</v>
      </c>
      <c r="D35">
        <v>7</v>
      </c>
      <c r="M35" s="18">
        <f>AU1</f>
        <v>0</v>
      </c>
      <c r="O35" s="41" t="s">
        <v>1357</v>
      </c>
    </row>
    <row r="36" spans="1:15" x14ac:dyDescent="0.4">
      <c r="A36" s="14" t="s">
        <v>156</v>
      </c>
      <c r="B36">
        <v>3</v>
      </c>
      <c r="M36" s="18">
        <f>AV1</f>
        <v>0</v>
      </c>
      <c r="O36" s="10">
        <v>3</v>
      </c>
    </row>
    <row r="37" spans="1:15" x14ac:dyDescent="0.4">
      <c r="A37" s="14" t="s">
        <v>157</v>
      </c>
      <c r="B37">
        <v>3</v>
      </c>
      <c r="C37">
        <v>7</v>
      </c>
      <c r="M37" s="18">
        <f>AW1</f>
        <v>0</v>
      </c>
      <c r="O37" s="41" t="s">
        <v>1232</v>
      </c>
    </row>
    <row r="38" spans="1:15" x14ac:dyDescent="0.4">
      <c r="A38" s="14" t="s">
        <v>158</v>
      </c>
      <c r="B38">
        <v>1</v>
      </c>
      <c r="M38" s="18">
        <f>AX1</f>
        <v>0</v>
      </c>
      <c r="O38" s="41" t="s">
        <v>1724</v>
      </c>
    </row>
    <row r="39" spans="1:15" x14ac:dyDescent="0.4">
      <c r="A39" s="14" t="s">
        <v>159</v>
      </c>
      <c r="B39">
        <v>3</v>
      </c>
      <c r="C39">
        <v>4</v>
      </c>
      <c r="M39" s="18">
        <f>AY1</f>
        <v>0</v>
      </c>
      <c r="O39" s="41" t="s">
        <v>1346</v>
      </c>
    </row>
    <row r="40" spans="1:15" x14ac:dyDescent="0.4">
      <c r="A40" s="14" t="s">
        <v>160</v>
      </c>
      <c r="B40">
        <v>0</v>
      </c>
      <c r="M40" s="18">
        <f>AZ1</f>
        <v>0</v>
      </c>
      <c r="O40" s="41" t="s">
        <v>1761</v>
      </c>
    </row>
    <row r="41" spans="1:15" x14ac:dyDescent="0.4">
      <c r="A41" s="14" t="s">
        <v>625</v>
      </c>
      <c r="B41">
        <v>4</v>
      </c>
      <c r="M41" s="18">
        <f>BA1</f>
        <v>0</v>
      </c>
      <c r="O41" s="41" t="s">
        <v>1211</v>
      </c>
    </row>
    <row r="42" spans="1:15" x14ac:dyDescent="0.4">
      <c r="A42" s="14" t="s">
        <v>161</v>
      </c>
      <c r="B42">
        <v>1</v>
      </c>
      <c r="C42">
        <v>3</v>
      </c>
      <c r="D42">
        <v>7</v>
      </c>
      <c r="M42" s="18">
        <f>BB1</f>
        <v>0</v>
      </c>
      <c r="O42" s="41" t="s">
        <v>1211</v>
      </c>
    </row>
    <row r="43" spans="1:15" x14ac:dyDescent="0.4">
      <c r="A43" s="14" t="s">
        <v>162</v>
      </c>
      <c r="B43">
        <v>1</v>
      </c>
      <c r="M43" s="18">
        <f>BC1</f>
        <v>0</v>
      </c>
      <c r="O43" s="41" t="s">
        <v>1471</v>
      </c>
    </row>
    <row r="44" spans="1:15" x14ac:dyDescent="0.4">
      <c r="A44" s="14" t="s">
        <v>163</v>
      </c>
      <c r="B44">
        <v>7</v>
      </c>
      <c r="M44" s="18">
        <f>BD1</f>
        <v>0</v>
      </c>
      <c r="O44" s="41">
        <v>1</v>
      </c>
    </row>
    <row r="45" spans="1:15" x14ac:dyDescent="0.4">
      <c r="A45" s="14" t="s">
        <v>164</v>
      </c>
      <c r="B45">
        <v>2</v>
      </c>
      <c r="M45" s="18">
        <f>BE1</f>
        <v>0</v>
      </c>
      <c r="O45" s="41" t="s">
        <v>1201</v>
      </c>
    </row>
    <row r="46" spans="1:15" x14ac:dyDescent="0.4">
      <c r="A46" s="14" t="s">
        <v>165</v>
      </c>
      <c r="B46">
        <v>1</v>
      </c>
      <c r="C46">
        <v>4</v>
      </c>
      <c r="D46">
        <v>6</v>
      </c>
      <c r="M46" s="18">
        <f>BF1</f>
        <v>0</v>
      </c>
      <c r="O46" s="41">
        <v>6</v>
      </c>
    </row>
    <row r="47" spans="1:15" x14ac:dyDescent="0.4">
      <c r="A47" s="14" t="s">
        <v>166</v>
      </c>
      <c r="B47">
        <v>1</v>
      </c>
      <c r="C47">
        <v>4</v>
      </c>
      <c r="D47">
        <v>7</v>
      </c>
      <c r="M47" s="18">
        <f>BG1</f>
        <v>0</v>
      </c>
      <c r="O47" s="41" t="s">
        <v>1201</v>
      </c>
    </row>
    <row r="48" spans="1:15" x14ac:dyDescent="0.4">
      <c r="A48" s="14" t="s">
        <v>167</v>
      </c>
      <c r="B48">
        <v>1</v>
      </c>
      <c r="M48" s="18">
        <f>BH1</f>
        <v>0</v>
      </c>
      <c r="O48" s="41">
        <v>8</v>
      </c>
    </row>
    <row r="49" spans="1:15" x14ac:dyDescent="0.4">
      <c r="A49" s="14" t="s">
        <v>168</v>
      </c>
      <c r="B49">
        <v>6</v>
      </c>
      <c r="M49" s="18">
        <f>BI1</f>
        <v>0</v>
      </c>
      <c r="O49" s="41">
        <v>0</v>
      </c>
    </row>
    <row r="50" spans="1:15" x14ac:dyDescent="0.4">
      <c r="A50" s="14" t="s">
        <v>169</v>
      </c>
      <c r="B50">
        <v>1</v>
      </c>
      <c r="M50" s="18">
        <f>BJ1</f>
        <v>0</v>
      </c>
      <c r="O50" s="41" t="s">
        <v>1739</v>
      </c>
    </row>
    <row r="51" spans="1:15" x14ac:dyDescent="0.4">
      <c r="A51" s="14" t="s">
        <v>170</v>
      </c>
      <c r="B51">
        <v>6</v>
      </c>
      <c r="C51">
        <v>8</v>
      </c>
      <c r="M51" s="18">
        <f>BK1</f>
        <v>0</v>
      </c>
      <c r="O51" s="41" t="s">
        <v>1464</v>
      </c>
    </row>
    <row r="52" spans="1:15" x14ac:dyDescent="0.4">
      <c r="A52" s="14" t="s">
        <v>171</v>
      </c>
      <c r="B52">
        <v>3</v>
      </c>
      <c r="C52">
        <v>4</v>
      </c>
      <c r="D52">
        <v>6</v>
      </c>
      <c r="E52">
        <v>7</v>
      </c>
      <c r="F52">
        <v>8</v>
      </c>
      <c r="M52" s="18">
        <f>BL1</f>
        <v>0</v>
      </c>
      <c r="O52" s="41" t="s">
        <v>1471</v>
      </c>
    </row>
    <row r="53" spans="1:15" x14ac:dyDescent="0.4">
      <c r="A53" s="14" t="s">
        <v>172</v>
      </c>
      <c r="B53">
        <v>5</v>
      </c>
      <c r="C53">
        <v>7</v>
      </c>
      <c r="M53" s="18">
        <f>BM1</f>
        <v>0</v>
      </c>
      <c r="O53" s="41">
        <v>1</v>
      </c>
    </row>
    <row r="54" spans="1:15" x14ac:dyDescent="0.4">
      <c r="A54" s="14" t="s">
        <v>173</v>
      </c>
      <c r="B54">
        <v>3</v>
      </c>
      <c r="M54" s="18">
        <f>BN1</f>
        <v>0</v>
      </c>
      <c r="O54" s="41" t="s">
        <v>2602</v>
      </c>
    </row>
    <row r="55" spans="1:15" x14ac:dyDescent="0.4">
      <c r="A55" s="14" t="s">
        <v>174</v>
      </c>
      <c r="B55">
        <v>0</v>
      </c>
      <c r="M55" s="18">
        <f>BO1</f>
        <v>0</v>
      </c>
      <c r="O55" s="41" t="s">
        <v>1207</v>
      </c>
    </row>
    <row r="56" spans="1:15" x14ac:dyDescent="0.4">
      <c r="A56" s="14" t="s">
        <v>175</v>
      </c>
      <c r="B56">
        <v>9</v>
      </c>
      <c r="M56" s="18">
        <f>BP1</f>
        <v>0</v>
      </c>
    </row>
    <row r="57" spans="1:15" x14ac:dyDescent="0.4">
      <c r="A57" s="14" t="s">
        <v>176</v>
      </c>
      <c r="B57">
        <v>2</v>
      </c>
      <c r="C57">
        <v>4</v>
      </c>
      <c r="M57" s="18">
        <f>BQ1</f>
        <v>0</v>
      </c>
    </row>
    <row r="58" spans="1:15" x14ac:dyDescent="0.4">
      <c r="A58" s="14" t="s">
        <v>177</v>
      </c>
      <c r="B58">
        <v>1</v>
      </c>
      <c r="M58" s="18">
        <f>BR1</f>
        <v>0</v>
      </c>
    </row>
    <row r="59" spans="1:15" x14ac:dyDescent="0.4">
      <c r="A59" s="14" t="s">
        <v>178</v>
      </c>
      <c r="B59">
        <v>1</v>
      </c>
      <c r="C59">
        <v>4</v>
      </c>
      <c r="D59">
        <v>5</v>
      </c>
      <c r="E59">
        <v>6</v>
      </c>
      <c r="M59" s="18">
        <f>BS1</f>
        <v>0</v>
      </c>
    </row>
    <row r="60" spans="1:15" x14ac:dyDescent="0.4">
      <c r="A60" s="14" t="s">
        <v>179</v>
      </c>
      <c r="B60">
        <v>5</v>
      </c>
      <c r="C60">
        <v>7</v>
      </c>
      <c r="M60" s="18">
        <f>BT1</f>
        <v>0</v>
      </c>
    </row>
    <row r="61" spans="1:15" x14ac:dyDescent="0.4">
      <c r="A61" s="14" t="s">
        <v>1700</v>
      </c>
      <c r="B61">
        <v>2</v>
      </c>
      <c r="M61" s="18">
        <f>BU1</f>
        <v>0</v>
      </c>
    </row>
    <row r="62" spans="1:15" x14ac:dyDescent="0.4">
      <c r="A62" s="14" t="s">
        <v>181</v>
      </c>
      <c r="B62">
        <v>1</v>
      </c>
      <c r="C62">
        <v>2</v>
      </c>
      <c r="D62">
        <v>6</v>
      </c>
      <c r="M62" s="18">
        <f>BV1</f>
        <v>0</v>
      </c>
    </row>
    <row r="63" spans="1:15" x14ac:dyDescent="0.4">
      <c r="A63" s="14" t="s">
        <v>182</v>
      </c>
      <c r="B63">
        <v>1</v>
      </c>
      <c r="C63">
        <v>8</v>
      </c>
      <c r="M63" s="18">
        <f>BW1</f>
        <v>0</v>
      </c>
    </row>
    <row r="64" spans="1:15" x14ac:dyDescent="0.4">
      <c r="A64" s="14" t="s">
        <v>183</v>
      </c>
      <c r="B64">
        <v>3</v>
      </c>
      <c r="C64">
        <v>4</v>
      </c>
      <c r="M64" s="18">
        <f>BX1</f>
        <v>0</v>
      </c>
    </row>
    <row r="65" spans="1:13" x14ac:dyDescent="0.4">
      <c r="A65" s="14" t="s">
        <v>184</v>
      </c>
      <c r="B65">
        <v>4</v>
      </c>
      <c r="C65">
        <v>6</v>
      </c>
      <c r="M65" s="18">
        <f>BY1</f>
        <v>0</v>
      </c>
    </row>
    <row r="66" spans="1:13" x14ac:dyDescent="0.4">
      <c r="A66" s="14" t="s">
        <v>185</v>
      </c>
      <c r="B66">
        <v>1</v>
      </c>
      <c r="C66">
        <v>3</v>
      </c>
      <c r="M66" s="18">
        <f>BZ1</f>
        <v>0</v>
      </c>
    </row>
    <row r="67" spans="1:13" x14ac:dyDescent="0.4">
      <c r="A67" s="14" t="s">
        <v>186</v>
      </c>
      <c r="B67">
        <v>3</v>
      </c>
      <c r="M67" s="18">
        <f>CA1</f>
        <v>0</v>
      </c>
    </row>
    <row r="68" spans="1:13" x14ac:dyDescent="0.4">
      <c r="A68" s="14" t="s">
        <v>187</v>
      </c>
      <c r="B68">
        <v>9</v>
      </c>
      <c r="M68" s="18">
        <f>CB1</f>
        <v>0</v>
      </c>
    </row>
    <row r="69" spans="1:13" x14ac:dyDescent="0.4">
      <c r="A69" s="14" t="s">
        <v>188</v>
      </c>
      <c r="B69">
        <v>1</v>
      </c>
      <c r="M69" s="18">
        <f>CC1</f>
        <v>0</v>
      </c>
    </row>
    <row r="70" spans="1:13" x14ac:dyDescent="0.4">
      <c r="A70" s="14" t="s">
        <v>189</v>
      </c>
      <c r="B70">
        <v>3</v>
      </c>
      <c r="C70">
        <v>5</v>
      </c>
      <c r="M70" s="18">
        <f>CD1</f>
        <v>0</v>
      </c>
    </row>
    <row r="71" spans="1:13" x14ac:dyDescent="0.4">
      <c r="A71" s="14" t="s">
        <v>190</v>
      </c>
      <c r="B71">
        <v>3</v>
      </c>
      <c r="M71" s="18">
        <f>CE1</f>
        <v>0</v>
      </c>
    </row>
    <row r="72" spans="1:13" x14ac:dyDescent="0.4">
      <c r="A72" s="14" t="s">
        <v>191</v>
      </c>
      <c r="B72">
        <v>1</v>
      </c>
      <c r="C72">
        <v>7</v>
      </c>
      <c r="M72" s="18">
        <f>CF1</f>
        <v>0</v>
      </c>
    </row>
    <row r="73" spans="1:13" x14ac:dyDescent="0.4">
      <c r="A73" s="14" t="s">
        <v>192</v>
      </c>
      <c r="B73">
        <v>1</v>
      </c>
      <c r="C73">
        <v>5</v>
      </c>
      <c r="D73">
        <v>6</v>
      </c>
      <c r="E73">
        <v>8</v>
      </c>
      <c r="M73" s="18">
        <f>CG1</f>
        <v>0</v>
      </c>
    </row>
    <row r="74" spans="1:13" x14ac:dyDescent="0.4">
      <c r="A74" s="14" t="s">
        <v>193</v>
      </c>
      <c r="B74">
        <v>5</v>
      </c>
      <c r="C74">
        <v>6</v>
      </c>
      <c r="M74" s="18">
        <f>CH1</f>
        <v>0</v>
      </c>
    </row>
    <row r="75" spans="1:13" x14ac:dyDescent="0.4">
      <c r="A75" s="14" t="s">
        <v>194</v>
      </c>
      <c r="B75">
        <v>1</v>
      </c>
      <c r="C75">
        <v>3</v>
      </c>
      <c r="M75" s="18">
        <f>CI1</f>
        <v>0</v>
      </c>
    </row>
    <row r="76" spans="1:13" x14ac:dyDescent="0.4">
      <c r="A76" s="14" t="s">
        <v>195</v>
      </c>
      <c r="B76">
        <v>3</v>
      </c>
      <c r="M76" s="18">
        <f>CJ1</f>
        <v>0</v>
      </c>
    </row>
    <row r="77" spans="1:13" x14ac:dyDescent="0.4">
      <c r="A77" s="14" t="s">
        <v>196</v>
      </c>
      <c r="B77">
        <v>6</v>
      </c>
      <c r="C77">
        <v>9</v>
      </c>
      <c r="M77" s="18">
        <v>2</v>
      </c>
    </row>
    <row r="78" spans="1:13" x14ac:dyDescent="0.4">
      <c r="A78" s="14" t="s">
        <v>197</v>
      </c>
      <c r="B78">
        <v>5</v>
      </c>
      <c r="M78" s="18">
        <f>CL1</f>
        <v>0</v>
      </c>
    </row>
    <row r="79" spans="1:13" x14ac:dyDescent="0.4">
      <c r="A79" s="14" t="s">
        <v>198</v>
      </c>
      <c r="B79">
        <v>1</v>
      </c>
      <c r="C79">
        <v>3</v>
      </c>
      <c r="M79" s="18">
        <f>CM1</f>
        <v>0</v>
      </c>
    </row>
    <row r="80" spans="1:13" x14ac:dyDescent="0.4">
      <c r="A80" s="14" t="s">
        <v>199</v>
      </c>
      <c r="B80">
        <v>5</v>
      </c>
      <c r="C80">
        <v>6</v>
      </c>
      <c r="D80">
        <v>7</v>
      </c>
      <c r="M80" s="18">
        <f>CN1</f>
        <v>0</v>
      </c>
    </row>
    <row r="81" spans="1:13" x14ac:dyDescent="0.4">
      <c r="A81" s="14" t="s">
        <v>2091</v>
      </c>
      <c r="B81">
        <v>3</v>
      </c>
      <c r="M81" s="18">
        <f>CO1</f>
        <v>0</v>
      </c>
    </row>
    <row r="82" spans="1:13" x14ac:dyDescent="0.4">
      <c r="A82" s="14" t="s">
        <v>200</v>
      </c>
      <c r="B82">
        <v>7</v>
      </c>
      <c r="C82">
        <v>8</v>
      </c>
      <c r="M82" s="18">
        <f>CP1</f>
        <v>0</v>
      </c>
    </row>
    <row r="83" spans="1:13" x14ac:dyDescent="0.4">
      <c r="A83" s="14" t="s">
        <v>201</v>
      </c>
      <c r="B83">
        <v>5</v>
      </c>
      <c r="C83">
        <v>7</v>
      </c>
      <c r="M83" s="18">
        <f>CQ1</f>
        <v>0</v>
      </c>
    </row>
    <row r="84" spans="1:13" x14ac:dyDescent="0.4">
      <c r="A84" s="14" t="s">
        <v>202</v>
      </c>
      <c r="B84">
        <v>2</v>
      </c>
      <c r="C84">
        <v>3</v>
      </c>
      <c r="D84">
        <v>5</v>
      </c>
      <c r="M84" s="18">
        <f>CR1</f>
        <v>0</v>
      </c>
    </row>
    <row r="85" spans="1:13" x14ac:dyDescent="0.4">
      <c r="A85" s="14" t="s">
        <v>203</v>
      </c>
      <c r="B85">
        <v>3</v>
      </c>
      <c r="C85">
        <v>8</v>
      </c>
      <c r="M85" s="18">
        <f>CS1</f>
        <v>0</v>
      </c>
    </row>
    <row r="86" spans="1:13" x14ac:dyDescent="0.4">
      <c r="A86" s="14" t="s">
        <v>204</v>
      </c>
      <c r="B86">
        <v>3</v>
      </c>
      <c r="C86">
        <v>5</v>
      </c>
      <c r="M86" s="18">
        <f>CT1</f>
        <v>0</v>
      </c>
    </row>
    <row r="87" spans="1:13" x14ac:dyDescent="0.4">
      <c r="A87" s="14" t="s">
        <v>205</v>
      </c>
      <c r="B87">
        <v>3</v>
      </c>
      <c r="C87">
        <v>5</v>
      </c>
      <c r="M87" s="18">
        <f>CU1</f>
        <v>0</v>
      </c>
    </row>
    <row r="88" spans="1:13" x14ac:dyDescent="0.4">
      <c r="A88" s="14" t="s">
        <v>206</v>
      </c>
      <c r="B88">
        <v>3</v>
      </c>
      <c r="C88">
        <v>7</v>
      </c>
      <c r="M88" s="18">
        <f>CV1</f>
        <v>0</v>
      </c>
    </row>
    <row r="89" spans="1:13" x14ac:dyDescent="0.4">
      <c r="A89" s="14" t="s">
        <v>207</v>
      </c>
      <c r="B89">
        <v>1</v>
      </c>
      <c r="M89" s="18">
        <f>CW1</f>
        <v>0</v>
      </c>
    </row>
    <row r="90" spans="1:13" x14ac:dyDescent="0.4">
      <c r="A90" s="14" t="s">
        <v>208</v>
      </c>
      <c r="B90">
        <v>1</v>
      </c>
      <c r="C90">
        <v>4</v>
      </c>
      <c r="M90" s="18">
        <f>CX1</f>
        <v>0</v>
      </c>
    </row>
    <row r="91" spans="1:13" x14ac:dyDescent="0.4">
      <c r="A91" s="14" t="s">
        <v>209</v>
      </c>
      <c r="B91">
        <v>6</v>
      </c>
      <c r="M91" s="18">
        <f>CY1</f>
        <v>0</v>
      </c>
    </row>
    <row r="92" spans="1:13" x14ac:dyDescent="0.4">
      <c r="A92" s="14" t="s">
        <v>210</v>
      </c>
      <c r="B92">
        <v>1</v>
      </c>
      <c r="C92">
        <v>4</v>
      </c>
      <c r="M92" s="18">
        <f>CZ1</f>
        <v>0</v>
      </c>
    </row>
    <row r="93" spans="1:13" x14ac:dyDescent="0.4">
      <c r="A93" s="14" t="s">
        <v>211</v>
      </c>
      <c r="B93">
        <v>8</v>
      </c>
      <c r="M93" s="18">
        <f>DA1</f>
        <v>0</v>
      </c>
    </row>
    <row r="94" spans="1:13" x14ac:dyDescent="0.4">
      <c r="A94" s="14" t="s">
        <v>212</v>
      </c>
      <c r="B94">
        <v>0</v>
      </c>
      <c r="M94" s="18">
        <f>DB1</f>
        <v>0</v>
      </c>
    </row>
    <row r="95" spans="1:13" x14ac:dyDescent="0.4">
      <c r="A95" s="14" t="s">
        <v>213</v>
      </c>
      <c r="B95">
        <v>1</v>
      </c>
      <c r="C95">
        <v>2</v>
      </c>
      <c r="D95">
        <v>4</v>
      </c>
      <c r="E95">
        <v>8</v>
      </c>
      <c r="M95" s="18">
        <f>DC1</f>
        <v>0</v>
      </c>
    </row>
    <row r="96" spans="1:13" x14ac:dyDescent="0.4">
      <c r="A96" s="14" t="s">
        <v>214</v>
      </c>
      <c r="B96">
        <v>1</v>
      </c>
      <c r="C96">
        <v>4</v>
      </c>
      <c r="D96">
        <v>6</v>
      </c>
      <c r="M96" s="18">
        <f>DD1</f>
        <v>0</v>
      </c>
    </row>
    <row r="97" spans="1:13" x14ac:dyDescent="0.4">
      <c r="A97" s="14" t="s">
        <v>215</v>
      </c>
      <c r="B97">
        <v>3</v>
      </c>
      <c r="C97">
        <v>7</v>
      </c>
      <c r="M97" s="18">
        <f>DE1</f>
        <v>0</v>
      </c>
    </row>
    <row r="98" spans="1:13" x14ac:dyDescent="0.4">
      <c r="A98" s="14" t="s">
        <v>216</v>
      </c>
      <c r="B98">
        <v>1</v>
      </c>
      <c r="M98" s="18">
        <f>DF1</f>
        <v>0</v>
      </c>
    </row>
    <row r="99" spans="1:13" x14ac:dyDescent="0.4">
      <c r="A99" s="14" t="s">
        <v>217</v>
      </c>
      <c r="B99">
        <v>3</v>
      </c>
      <c r="C99">
        <v>5</v>
      </c>
      <c r="D99">
        <v>7</v>
      </c>
      <c r="E99">
        <v>8</v>
      </c>
      <c r="M99" s="18">
        <f>DG1</f>
        <v>0</v>
      </c>
    </row>
    <row r="100" spans="1:13" x14ac:dyDescent="0.4">
      <c r="A100" s="14" t="s">
        <v>218</v>
      </c>
      <c r="B100">
        <v>3</v>
      </c>
      <c r="C100">
        <v>4</v>
      </c>
      <c r="M100" s="18">
        <f>DH1</f>
        <v>0</v>
      </c>
    </row>
    <row r="101" spans="1:13" x14ac:dyDescent="0.4">
      <c r="M101" s="17"/>
    </row>
    <row r="102" spans="1:13" x14ac:dyDescent="0.4">
      <c r="M102" s="17"/>
    </row>
    <row r="103" spans="1:13" x14ac:dyDescent="0.4">
      <c r="M103" s="17"/>
    </row>
    <row r="104" spans="1:13" x14ac:dyDescent="0.4">
      <c r="M104" s="17"/>
    </row>
    <row r="105" spans="1:13" x14ac:dyDescent="0.4">
      <c r="M105" s="17"/>
    </row>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A91" workbookViewId="0">
      <selection activeCell="B49" sqref="B49:D100"/>
    </sheetView>
  </sheetViews>
  <sheetFormatPr defaultRowHeight="18.75" x14ac:dyDescent="0.4"/>
  <cols>
    <col min="1" max="1" width="18.375" customWidth="1"/>
  </cols>
  <sheetData>
    <row r="1" spans="1:111" x14ac:dyDescent="0.4">
      <c r="A1" s="14" t="s">
        <v>121</v>
      </c>
      <c r="B1">
        <v>4</v>
      </c>
      <c r="L1" s="39">
        <v>2</v>
      </c>
      <c r="M1" s="39">
        <v>1</v>
      </c>
      <c r="N1" s="39" t="s">
        <v>1206</v>
      </c>
      <c r="O1" s="39">
        <v>1</v>
      </c>
      <c r="P1" s="39">
        <v>5</v>
      </c>
      <c r="Q1" s="39">
        <v>1</v>
      </c>
      <c r="R1" s="39">
        <v>5</v>
      </c>
      <c r="S1" s="39">
        <v>0</v>
      </c>
      <c r="T1" s="39">
        <v>4</v>
      </c>
      <c r="U1" s="39" t="s">
        <v>1201</v>
      </c>
      <c r="V1" s="39">
        <v>1</v>
      </c>
      <c r="W1" s="39">
        <v>5</v>
      </c>
      <c r="X1" s="39">
        <v>1</v>
      </c>
      <c r="Y1" s="39">
        <v>1</v>
      </c>
      <c r="Z1" s="39">
        <v>1</v>
      </c>
      <c r="AA1" s="39" t="s">
        <v>1365</v>
      </c>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row>
    <row r="2" spans="1:111" x14ac:dyDescent="0.4">
      <c r="A2" s="14" t="s">
        <v>122</v>
      </c>
      <c r="B2">
        <v>1</v>
      </c>
      <c r="I2">
        <v>0</v>
      </c>
      <c r="J2">
        <f>COUNTIF($B$1:$H$100,"0")</f>
        <v>10</v>
      </c>
      <c r="L2" s="18">
        <f>M1</f>
        <v>1</v>
      </c>
    </row>
    <row r="3" spans="1:111" x14ac:dyDescent="0.4">
      <c r="A3" s="14" t="s">
        <v>123</v>
      </c>
      <c r="B3">
        <v>1</v>
      </c>
      <c r="I3">
        <v>1</v>
      </c>
      <c r="J3">
        <f>COUNTIF($B$1:$H$100,"1")</f>
        <v>71</v>
      </c>
      <c r="L3" s="18" t="str">
        <f>N1</f>
        <v>1,2</v>
      </c>
    </row>
    <row r="4" spans="1:111" x14ac:dyDescent="0.4">
      <c r="A4" s="14" t="s">
        <v>124</v>
      </c>
      <c r="B4">
        <v>1</v>
      </c>
      <c r="I4">
        <v>2</v>
      </c>
      <c r="J4">
        <f>COUNTIF($B$1:$H$100,"2")</f>
        <v>13</v>
      </c>
      <c r="L4" s="18">
        <f>O1</f>
        <v>1</v>
      </c>
      <c r="N4" s="41" t="s">
        <v>1365</v>
      </c>
    </row>
    <row r="5" spans="1:111" x14ac:dyDescent="0.4">
      <c r="A5" s="14" t="s">
        <v>125</v>
      </c>
      <c r="B5">
        <v>0</v>
      </c>
      <c r="I5">
        <v>3</v>
      </c>
      <c r="J5">
        <f>COUNTIF($B$1:$H$100,"3")</f>
        <v>6</v>
      </c>
      <c r="L5" s="18">
        <f>P1</f>
        <v>5</v>
      </c>
      <c r="N5" s="41">
        <v>4</v>
      </c>
    </row>
    <row r="6" spans="1:111" x14ac:dyDescent="0.4">
      <c r="A6" s="14" t="s">
        <v>126</v>
      </c>
      <c r="B6">
        <v>1</v>
      </c>
      <c r="C6">
        <v>2</v>
      </c>
      <c r="D6">
        <v>4</v>
      </c>
      <c r="I6">
        <v>4</v>
      </c>
      <c r="J6">
        <f>COUNTIF($B$1:$H$100,"4")</f>
        <v>27</v>
      </c>
      <c r="L6" s="18">
        <f>Q1</f>
        <v>1</v>
      </c>
      <c r="N6" s="41">
        <v>5</v>
      </c>
    </row>
    <row r="7" spans="1:111" x14ac:dyDescent="0.4">
      <c r="A7" s="14" t="s">
        <v>127</v>
      </c>
      <c r="B7">
        <v>1</v>
      </c>
      <c r="C7">
        <v>4</v>
      </c>
      <c r="I7">
        <v>5</v>
      </c>
      <c r="J7">
        <f>COUNTIF($B$1:$H$100,"5")</f>
        <v>7</v>
      </c>
      <c r="L7" s="18">
        <f>R1</f>
        <v>5</v>
      </c>
      <c r="N7" s="41" t="s">
        <v>1205</v>
      </c>
    </row>
    <row r="8" spans="1:111" x14ac:dyDescent="0.4">
      <c r="A8" s="14" t="s">
        <v>128</v>
      </c>
      <c r="B8">
        <v>0</v>
      </c>
      <c r="I8">
        <v>6</v>
      </c>
      <c r="J8">
        <f>COUNTIF($B$1:$H$100,"6")</f>
        <v>4</v>
      </c>
      <c r="L8" s="18">
        <f>S1</f>
        <v>0</v>
      </c>
      <c r="N8" s="41">
        <v>1</v>
      </c>
    </row>
    <row r="9" spans="1:111" x14ac:dyDescent="0.4">
      <c r="A9" s="14" t="s">
        <v>129</v>
      </c>
      <c r="B9">
        <v>1</v>
      </c>
      <c r="C9">
        <v>6</v>
      </c>
      <c r="L9" s="18">
        <f>T1</f>
        <v>4</v>
      </c>
      <c r="N9" s="41">
        <v>0</v>
      </c>
    </row>
    <row r="10" spans="1:111" x14ac:dyDescent="0.4">
      <c r="A10" s="14" t="s">
        <v>130</v>
      </c>
      <c r="B10">
        <v>1</v>
      </c>
      <c r="L10" s="18" t="str">
        <f>U1</f>
        <v>1,4</v>
      </c>
      <c r="N10" s="41">
        <v>1</v>
      </c>
    </row>
    <row r="11" spans="1:111" x14ac:dyDescent="0.4">
      <c r="A11" s="14" t="s">
        <v>131</v>
      </c>
      <c r="B11">
        <v>4</v>
      </c>
      <c r="L11" s="18">
        <f>V1</f>
        <v>1</v>
      </c>
      <c r="N11" s="41">
        <v>6</v>
      </c>
    </row>
    <row r="12" spans="1:111" x14ac:dyDescent="0.4">
      <c r="A12" s="14" t="s">
        <v>132</v>
      </c>
      <c r="B12">
        <v>1</v>
      </c>
      <c r="C12">
        <v>3</v>
      </c>
      <c r="L12" s="18">
        <f>W1</f>
        <v>5</v>
      </c>
      <c r="N12" s="41" t="s">
        <v>1251</v>
      </c>
    </row>
    <row r="13" spans="1:111" x14ac:dyDescent="0.4">
      <c r="A13" s="14" t="s">
        <v>133</v>
      </c>
      <c r="B13">
        <v>1</v>
      </c>
      <c r="L13" s="18">
        <f>X1</f>
        <v>1</v>
      </c>
      <c r="N13" s="41">
        <v>5</v>
      </c>
    </row>
    <row r="14" spans="1:111" x14ac:dyDescent="0.4">
      <c r="A14" s="14" t="s">
        <v>134</v>
      </c>
      <c r="B14">
        <v>1</v>
      </c>
      <c r="C14">
        <v>2</v>
      </c>
      <c r="D14">
        <v>4</v>
      </c>
      <c r="L14" s="18">
        <f>Y1</f>
        <v>1</v>
      </c>
      <c r="N14" s="41">
        <v>1</v>
      </c>
    </row>
    <row r="15" spans="1:111" x14ac:dyDescent="0.4">
      <c r="A15" s="14" t="s">
        <v>135</v>
      </c>
      <c r="B15">
        <v>1</v>
      </c>
      <c r="C15">
        <v>4</v>
      </c>
      <c r="L15" s="18">
        <f>Z1</f>
        <v>1</v>
      </c>
      <c r="N15" s="41" t="s">
        <v>1201</v>
      </c>
    </row>
    <row r="16" spans="1:111" x14ac:dyDescent="0.4">
      <c r="A16" s="14" t="s">
        <v>136</v>
      </c>
      <c r="B16">
        <v>0</v>
      </c>
      <c r="L16" s="18" t="str">
        <f>AA1</f>
        <v>1,3</v>
      </c>
      <c r="N16" s="41" t="s">
        <v>1201</v>
      </c>
    </row>
    <row r="17" spans="1:16" x14ac:dyDescent="0.4">
      <c r="A17" s="14" t="s">
        <v>137</v>
      </c>
      <c r="B17">
        <v>1</v>
      </c>
      <c r="C17">
        <v>4</v>
      </c>
      <c r="L17" s="18">
        <f>AB1</f>
        <v>0</v>
      </c>
      <c r="N17" s="41">
        <v>1</v>
      </c>
    </row>
    <row r="18" spans="1:16" x14ac:dyDescent="0.4">
      <c r="A18" s="14" t="s">
        <v>138</v>
      </c>
      <c r="B18">
        <v>1</v>
      </c>
      <c r="C18">
        <v>2</v>
      </c>
      <c r="L18" s="18">
        <f>AC1</f>
        <v>0</v>
      </c>
      <c r="N18" s="41">
        <v>0</v>
      </c>
    </row>
    <row r="19" spans="1:16" x14ac:dyDescent="0.4">
      <c r="A19" s="14" t="s">
        <v>139</v>
      </c>
      <c r="B19">
        <v>1</v>
      </c>
      <c r="L19" s="18">
        <f>AD1</f>
        <v>0</v>
      </c>
      <c r="N19" s="41">
        <v>1</v>
      </c>
    </row>
    <row r="20" spans="1:16" x14ac:dyDescent="0.4">
      <c r="A20" s="14" t="s">
        <v>140</v>
      </c>
      <c r="B20">
        <v>1</v>
      </c>
      <c r="L20" s="18">
        <f>AE1</f>
        <v>0</v>
      </c>
      <c r="N20" s="41">
        <v>4</v>
      </c>
    </row>
    <row r="21" spans="1:16" x14ac:dyDescent="0.4">
      <c r="A21" s="14" t="s">
        <v>1100</v>
      </c>
      <c r="B21">
        <v>1</v>
      </c>
      <c r="L21" s="18">
        <f>AF1</f>
        <v>0</v>
      </c>
      <c r="M21" s="17"/>
      <c r="N21" s="41">
        <v>1</v>
      </c>
      <c r="O21" s="17"/>
      <c r="P21" s="17"/>
    </row>
    <row r="22" spans="1:16" x14ac:dyDescent="0.4">
      <c r="A22" s="14" t="s">
        <v>142</v>
      </c>
      <c r="B22">
        <v>1</v>
      </c>
      <c r="L22" s="18">
        <f>AG1</f>
        <v>0</v>
      </c>
      <c r="N22" s="41" t="s">
        <v>1201</v>
      </c>
    </row>
    <row r="23" spans="1:16" x14ac:dyDescent="0.4">
      <c r="A23" s="14" t="s">
        <v>143</v>
      </c>
      <c r="B23">
        <v>6</v>
      </c>
      <c r="L23" s="18">
        <f>AH1</f>
        <v>0</v>
      </c>
      <c r="N23" s="41">
        <v>2</v>
      </c>
    </row>
    <row r="24" spans="1:16" x14ac:dyDescent="0.4">
      <c r="A24" s="14" t="s">
        <v>144</v>
      </c>
      <c r="B24">
        <v>1</v>
      </c>
      <c r="C24">
        <v>2</v>
      </c>
      <c r="D24">
        <v>4</v>
      </c>
      <c r="L24" s="18">
        <f>AI1</f>
        <v>0</v>
      </c>
      <c r="N24" s="41">
        <v>1</v>
      </c>
    </row>
    <row r="25" spans="1:16" x14ac:dyDescent="0.4">
      <c r="A25" s="14" t="s">
        <v>145</v>
      </c>
      <c r="B25">
        <v>5</v>
      </c>
      <c r="L25" s="18">
        <f>AJ1</f>
        <v>0</v>
      </c>
      <c r="N25" s="41" t="s">
        <v>1206</v>
      </c>
    </row>
    <row r="26" spans="1:16" x14ac:dyDescent="0.4">
      <c r="A26" s="14" t="s">
        <v>146</v>
      </c>
      <c r="B26">
        <v>1</v>
      </c>
      <c r="C26">
        <v>3</v>
      </c>
      <c r="L26" s="18">
        <f>AK1</f>
        <v>0</v>
      </c>
      <c r="N26" s="41">
        <v>1</v>
      </c>
    </row>
    <row r="27" spans="1:16" x14ac:dyDescent="0.4">
      <c r="A27" s="14" t="s">
        <v>147</v>
      </c>
      <c r="B27">
        <v>1</v>
      </c>
      <c r="L27" s="18">
        <f>AL1</f>
        <v>0</v>
      </c>
      <c r="N27" s="41">
        <v>1</v>
      </c>
    </row>
    <row r="28" spans="1:16" x14ac:dyDescent="0.4">
      <c r="A28" s="14" t="s">
        <v>148</v>
      </c>
      <c r="B28">
        <v>1</v>
      </c>
      <c r="C28">
        <v>4</v>
      </c>
      <c r="L28" s="18">
        <f>AM1</f>
        <v>0</v>
      </c>
      <c r="N28" s="41">
        <v>0</v>
      </c>
    </row>
    <row r="29" spans="1:16" x14ac:dyDescent="0.4">
      <c r="A29" s="14" t="s">
        <v>149</v>
      </c>
      <c r="B29">
        <v>1</v>
      </c>
      <c r="L29" s="18">
        <f>AN1</f>
        <v>0</v>
      </c>
      <c r="N29" s="41">
        <v>1</v>
      </c>
    </row>
    <row r="30" spans="1:16" x14ac:dyDescent="0.4">
      <c r="A30" s="14" t="s">
        <v>150</v>
      </c>
      <c r="B30">
        <v>1</v>
      </c>
      <c r="L30" s="18">
        <f>AO1</f>
        <v>0</v>
      </c>
      <c r="N30" s="41">
        <v>1</v>
      </c>
    </row>
    <row r="31" spans="1:16" x14ac:dyDescent="0.4">
      <c r="A31" s="14" t="s">
        <v>151</v>
      </c>
      <c r="B31">
        <v>1</v>
      </c>
      <c r="C31">
        <v>4</v>
      </c>
      <c r="L31" s="18">
        <f>AP1</f>
        <v>0</v>
      </c>
      <c r="N31" s="41">
        <v>4</v>
      </c>
    </row>
    <row r="32" spans="1:16" x14ac:dyDescent="0.4">
      <c r="A32" s="14" t="s">
        <v>152</v>
      </c>
      <c r="B32">
        <v>1</v>
      </c>
      <c r="L32" s="18">
        <f>AQ1</f>
        <v>0</v>
      </c>
      <c r="N32" s="41">
        <v>1</v>
      </c>
    </row>
    <row r="33" spans="1:14" x14ac:dyDescent="0.4">
      <c r="A33" s="14" t="s">
        <v>153</v>
      </c>
      <c r="B33">
        <v>2</v>
      </c>
      <c r="L33" s="18">
        <f>AR1</f>
        <v>0</v>
      </c>
      <c r="N33" s="41">
        <v>0</v>
      </c>
    </row>
    <row r="34" spans="1:14" x14ac:dyDescent="0.4">
      <c r="A34" s="14" t="s">
        <v>154</v>
      </c>
      <c r="B34">
        <v>1</v>
      </c>
      <c r="L34" s="18">
        <f>AS1</f>
        <v>0</v>
      </c>
      <c r="N34" s="41" t="s">
        <v>1201</v>
      </c>
    </row>
    <row r="35" spans="1:14" x14ac:dyDescent="0.4">
      <c r="A35" s="14" t="s">
        <v>155</v>
      </c>
      <c r="B35">
        <v>1</v>
      </c>
      <c r="C35">
        <v>2</v>
      </c>
      <c r="L35" s="18">
        <f>AT1</f>
        <v>0</v>
      </c>
      <c r="N35" s="41" t="s">
        <v>1198</v>
      </c>
    </row>
    <row r="36" spans="1:14" x14ac:dyDescent="0.4">
      <c r="A36" s="14" t="s">
        <v>156</v>
      </c>
      <c r="B36">
        <v>1</v>
      </c>
      <c r="L36" s="18">
        <f>AU1</f>
        <v>0</v>
      </c>
      <c r="N36" s="41">
        <v>4</v>
      </c>
    </row>
    <row r="37" spans="1:14" x14ac:dyDescent="0.4">
      <c r="A37" s="14" t="s">
        <v>157</v>
      </c>
      <c r="B37">
        <v>5</v>
      </c>
      <c r="L37" s="18">
        <f>AV1</f>
        <v>0</v>
      </c>
      <c r="N37" s="41" t="s">
        <v>1201</v>
      </c>
    </row>
    <row r="38" spans="1:14" x14ac:dyDescent="0.4">
      <c r="A38" s="14" t="s">
        <v>158</v>
      </c>
      <c r="B38">
        <v>1</v>
      </c>
      <c r="L38" s="18">
        <f>AW1</f>
        <v>0</v>
      </c>
      <c r="N38" s="41">
        <v>1</v>
      </c>
    </row>
    <row r="39" spans="1:14" x14ac:dyDescent="0.4">
      <c r="A39" s="14" t="s">
        <v>159</v>
      </c>
      <c r="B39">
        <v>5</v>
      </c>
      <c r="L39" s="18">
        <f>AX1</f>
        <v>0</v>
      </c>
      <c r="N39" s="41" t="s">
        <v>1205</v>
      </c>
    </row>
    <row r="40" spans="1:14" x14ac:dyDescent="0.4">
      <c r="A40" s="14" t="s">
        <v>160</v>
      </c>
      <c r="B40">
        <v>0</v>
      </c>
      <c r="L40" s="18">
        <f>AY1</f>
        <v>0</v>
      </c>
      <c r="N40" s="41">
        <v>1</v>
      </c>
    </row>
    <row r="41" spans="1:14" x14ac:dyDescent="0.4">
      <c r="A41" s="14" t="s">
        <v>625</v>
      </c>
      <c r="B41">
        <v>4</v>
      </c>
      <c r="L41" s="18">
        <f>AZ1</f>
        <v>0</v>
      </c>
      <c r="N41" s="41">
        <v>1</v>
      </c>
    </row>
    <row r="42" spans="1:14" x14ac:dyDescent="0.4">
      <c r="A42" s="14" t="s">
        <v>161</v>
      </c>
      <c r="B42">
        <v>1</v>
      </c>
      <c r="C42">
        <v>4</v>
      </c>
      <c r="L42" s="18">
        <f>BA1</f>
        <v>0</v>
      </c>
      <c r="N42" s="41" t="s">
        <v>1201</v>
      </c>
    </row>
    <row r="43" spans="1:14" x14ac:dyDescent="0.4">
      <c r="A43" s="14" t="s">
        <v>162</v>
      </c>
      <c r="B43">
        <v>1</v>
      </c>
      <c r="L43" s="18">
        <f>BB1</f>
        <v>0</v>
      </c>
      <c r="N43" s="41">
        <v>5</v>
      </c>
    </row>
    <row r="44" spans="1:14" x14ac:dyDescent="0.4">
      <c r="A44" s="14" t="s">
        <v>163</v>
      </c>
      <c r="B44">
        <v>5</v>
      </c>
      <c r="L44" s="18">
        <f>BC1</f>
        <v>0</v>
      </c>
      <c r="N44" s="41">
        <v>1</v>
      </c>
    </row>
    <row r="45" spans="1:14" x14ac:dyDescent="0.4">
      <c r="A45" s="14" t="s">
        <v>164</v>
      </c>
      <c r="B45">
        <v>1</v>
      </c>
      <c r="L45" s="18">
        <f>BD1</f>
        <v>0</v>
      </c>
      <c r="N45" s="41" t="s">
        <v>1201</v>
      </c>
    </row>
    <row r="46" spans="1:14" x14ac:dyDescent="0.4">
      <c r="A46" s="14" t="s">
        <v>165</v>
      </c>
      <c r="B46">
        <v>1</v>
      </c>
      <c r="L46" s="18">
        <f>BE1</f>
        <v>0</v>
      </c>
      <c r="N46" s="41">
        <v>0</v>
      </c>
    </row>
    <row r="47" spans="1:14" x14ac:dyDescent="0.4">
      <c r="A47" s="14" t="s">
        <v>166</v>
      </c>
      <c r="B47">
        <v>1</v>
      </c>
      <c r="L47" s="18">
        <f>BF1</f>
        <v>0</v>
      </c>
      <c r="N47" s="41" t="s">
        <v>1198</v>
      </c>
    </row>
    <row r="48" spans="1:14" x14ac:dyDescent="0.4">
      <c r="A48" s="14" t="s">
        <v>167</v>
      </c>
      <c r="B48">
        <v>1</v>
      </c>
      <c r="C48">
        <v>3</v>
      </c>
      <c r="L48" s="18">
        <f>BG1</f>
        <v>0</v>
      </c>
      <c r="N48" s="41">
        <v>0</v>
      </c>
    </row>
    <row r="49" spans="1:14" x14ac:dyDescent="0.4">
      <c r="A49" s="14" t="s">
        <v>168</v>
      </c>
      <c r="B49">
        <v>1</v>
      </c>
      <c r="C49">
        <v>3</v>
      </c>
      <c r="L49" s="18">
        <f>BH1</f>
        <v>0</v>
      </c>
      <c r="N49" s="41">
        <v>1</v>
      </c>
    </row>
    <row r="50" spans="1:14" x14ac:dyDescent="0.4">
      <c r="A50" s="14" t="s">
        <v>169</v>
      </c>
      <c r="B50">
        <v>4</v>
      </c>
      <c r="L50" s="18">
        <f>BI1</f>
        <v>0</v>
      </c>
      <c r="N50" s="41">
        <v>1</v>
      </c>
    </row>
    <row r="51" spans="1:14" x14ac:dyDescent="0.4">
      <c r="A51" s="14" t="s">
        <v>170</v>
      </c>
      <c r="B51">
        <v>5</v>
      </c>
      <c r="L51" s="18">
        <f>BJ1</f>
        <v>0</v>
      </c>
      <c r="N51" s="41">
        <v>1</v>
      </c>
    </row>
    <row r="52" spans="1:14" x14ac:dyDescent="0.4">
      <c r="A52" s="14" t="s">
        <v>171</v>
      </c>
      <c r="B52">
        <v>1</v>
      </c>
      <c r="C52">
        <v>2</v>
      </c>
      <c r="D52">
        <v>4</v>
      </c>
      <c r="L52" s="18">
        <f>BK1</f>
        <v>0</v>
      </c>
      <c r="N52" s="41" t="s">
        <v>1206</v>
      </c>
    </row>
    <row r="53" spans="1:14" x14ac:dyDescent="0.4">
      <c r="A53" s="14" t="s">
        <v>172</v>
      </c>
      <c r="B53">
        <v>1</v>
      </c>
      <c r="L53" s="18">
        <f>BL1</f>
        <v>0</v>
      </c>
      <c r="N53" s="41">
        <v>1</v>
      </c>
    </row>
    <row r="54" spans="1:14" x14ac:dyDescent="0.4">
      <c r="A54" s="14" t="s">
        <v>173</v>
      </c>
      <c r="B54">
        <v>0</v>
      </c>
      <c r="L54" s="18">
        <f>BM1</f>
        <v>0</v>
      </c>
      <c r="N54" s="41">
        <v>1</v>
      </c>
    </row>
    <row r="55" spans="1:14" x14ac:dyDescent="0.4">
      <c r="A55" s="14" t="s">
        <v>174</v>
      </c>
      <c r="B55">
        <v>1</v>
      </c>
      <c r="L55" s="18">
        <f>BN1</f>
        <v>0</v>
      </c>
      <c r="N55" s="41" t="s">
        <v>1201</v>
      </c>
    </row>
    <row r="56" spans="1:14" x14ac:dyDescent="0.4">
      <c r="A56" s="14" t="s">
        <v>175</v>
      </c>
      <c r="B56">
        <v>6</v>
      </c>
      <c r="L56" s="18">
        <f>BO1</f>
        <v>0</v>
      </c>
    </row>
    <row r="57" spans="1:14" x14ac:dyDescent="0.4">
      <c r="A57" s="14" t="s">
        <v>176</v>
      </c>
      <c r="B57">
        <v>4</v>
      </c>
      <c r="C57">
        <v>6</v>
      </c>
      <c r="L57" s="18">
        <f>BP1</f>
        <v>0</v>
      </c>
    </row>
    <row r="58" spans="1:14" x14ac:dyDescent="0.4">
      <c r="A58" s="14" t="s">
        <v>177</v>
      </c>
      <c r="B58">
        <v>5</v>
      </c>
      <c r="L58" s="18">
        <f>BQ1</f>
        <v>0</v>
      </c>
    </row>
    <row r="59" spans="1:14" x14ac:dyDescent="0.4">
      <c r="A59" s="14" t="s">
        <v>178</v>
      </c>
      <c r="B59">
        <v>1</v>
      </c>
      <c r="L59" s="18">
        <f>BR1</f>
        <v>0</v>
      </c>
    </row>
    <row r="60" spans="1:14" x14ac:dyDescent="0.4">
      <c r="A60" s="14" t="s">
        <v>179</v>
      </c>
      <c r="B60">
        <v>1</v>
      </c>
      <c r="C60">
        <v>4</v>
      </c>
      <c r="L60" s="18">
        <f>BS1</f>
        <v>0</v>
      </c>
    </row>
    <row r="61" spans="1:14" x14ac:dyDescent="0.4">
      <c r="A61" s="14" t="s">
        <v>1700</v>
      </c>
      <c r="B61">
        <v>1</v>
      </c>
      <c r="C61">
        <v>4</v>
      </c>
      <c r="L61" s="18">
        <f>BT1</f>
        <v>0</v>
      </c>
    </row>
    <row r="62" spans="1:14" x14ac:dyDescent="0.4">
      <c r="A62" s="14" t="s">
        <v>181</v>
      </c>
      <c r="B62">
        <v>1</v>
      </c>
      <c r="L62" s="18">
        <f>BU1</f>
        <v>0</v>
      </c>
    </row>
    <row r="63" spans="1:14" x14ac:dyDescent="0.4">
      <c r="A63" s="14" t="s">
        <v>182</v>
      </c>
      <c r="B63">
        <v>0</v>
      </c>
      <c r="L63" s="18">
        <f>BV1</f>
        <v>0</v>
      </c>
    </row>
    <row r="64" spans="1:14" x14ac:dyDescent="0.4">
      <c r="A64" s="14" t="s">
        <v>183</v>
      </c>
      <c r="B64">
        <v>1</v>
      </c>
      <c r="L64" s="18">
        <f>BW1</f>
        <v>0</v>
      </c>
    </row>
    <row r="65" spans="1:12" x14ac:dyDescent="0.4">
      <c r="A65" s="14" t="s">
        <v>184</v>
      </c>
      <c r="B65">
        <v>4</v>
      </c>
      <c r="L65" s="18">
        <f>BX1</f>
        <v>0</v>
      </c>
    </row>
    <row r="66" spans="1:12" x14ac:dyDescent="0.4">
      <c r="A66" s="14" t="s">
        <v>185</v>
      </c>
      <c r="B66">
        <v>1</v>
      </c>
      <c r="L66" s="18">
        <f>BY1</f>
        <v>0</v>
      </c>
    </row>
    <row r="67" spans="1:12" x14ac:dyDescent="0.4">
      <c r="A67" s="14" t="s">
        <v>186</v>
      </c>
      <c r="B67">
        <v>1</v>
      </c>
      <c r="C67">
        <v>4</v>
      </c>
      <c r="L67" s="18">
        <f>BZ1</f>
        <v>0</v>
      </c>
    </row>
    <row r="68" spans="1:12" x14ac:dyDescent="0.4">
      <c r="A68" s="14" t="s">
        <v>187</v>
      </c>
      <c r="B68">
        <v>2</v>
      </c>
      <c r="L68" s="18">
        <f>CA1</f>
        <v>0</v>
      </c>
    </row>
    <row r="69" spans="1:12" x14ac:dyDescent="0.4">
      <c r="A69" s="14" t="s">
        <v>188</v>
      </c>
      <c r="B69">
        <v>1</v>
      </c>
      <c r="L69" s="18">
        <f>CB1</f>
        <v>0</v>
      </c>
    </row>
    <row r="70" spans="1:12" x14ac:dyDescent="0.4">
      <c r="A70" s="14" t="s">
        <v>189</v>
      </c>
      <c r="B70">
        <v>1</v>
      </c>
      <c r="C70">
        <v>2</v>
      </c>
      <c r="L70" s="18">
        <f>CC1</f>
        <v>0</v>
      </c>
    </row>
    <row r="71" spans="1:12" x14ac:dyDescent="0.4">
      <c r="A71" s="14" t="s">
        <v>190</v>
      </c>
      <c r="B71">
        <v>1</v>
      </c>
      <c r="L71" s="18">
        <f>CD1</f>
        <v>0</v>
      </c>
    </row>
    <row r="72" spans="1:12" x14ac:dyDescent="0.4">
      <c r="A72" s="14" t="s">
        <v>191</v>
      </c>
      <c r="B72">
        <v>1</v>
      </c>
      <c r="L72" s="18">
        <f>CE1</f>
        <v>0</v>
      </c>
    </row>
    <row r="73" spans="1:12" x14ac:dyDescent="0.4">
      <c r="A73" s="14" t="s">
        <v>192</v>
      </c>
      <c r="B73">
        <v>0</v>
      </c>
      <c r="L73" s="18">
        <f>CF1</f>
        <v>0</v>
      </c>
    </row>
    <row r="74" spans="1:12" x14ac:dyDescent="0.4">
      <c r="A74" s="14" t="s">
        <v>193</v>
      </c>
      <c r="B74">
        <v>1</v>
      </c>
      <c r="L74" s="18">
        <f>CG1</f>
        <v>0</v>
      </c>
    </row>
    <row r="75" spans="1:12" x14ac:dyDescent="0.4">
      <c r="A75" s="14" t="s">
        <v>194</v>
      </c>
      <c r="B75">
        <v>1</v>
      </c>
      <c r="L75" s="18">
        <f>CH1</f>
        <v>0</v>
      </c>
    </row>
    <row r="76" spans="1:12" x14ac:dyDescent="0.4">
      <c r="A76" s="14" t="s">
        <v>195</v>
      </c>
      <c r="B76">
        <v>4</v>
      </c>
      <c r="L76" s="18">
        <f>CI1</f>
        <v>0</v>
      </c>
    </row>
    <row r="77" spans="1:12" x14ac:dyDescent="0.4">
      <c r="A77" s="14" t="s">
        <v>196</v>
      </c>
      <c r="B77">
        <v>1</v>
      </c>
      <c r="L77" s="18">
        <v>2</v>
      </c>
    </row>
    <row r="78" spans="1:12" x14ac:dyDescent="0.4">
      <c r="A78" s="14" t="s">
        <v>197</v>
      </c>
      <c r="B78">
        <v>0</v>
      </c>
      <c r="L78" s="18">
        <f>CK1</f>
        <v>0</v>
      </c>
    </row>
    <row r="79" spans="1:12" x14ac:dyDescent="0.4">
      <c r="A79" s="14" t="s">
        <v>198</v>
      </c>
      <c r="B79">
        <v>1</v>
      </c>
      <c r="C79">
        <v>4</v>
      </c>
      <c r="L79" s="18">
        <f>CL1</f>
        <v>0</v>
      </c>
    </row>
    <row r="80" spans="1:12" x14ac:dyDescent="0.4">
      <c r="A80" s="14" t="s">
        <v>199</v>
      </c>
      <c r="B80">
        <v>1</v>
      </c>
      <c r="C80">
        <v>2</v>
      </c>
      <c r="D80">
        <v>3</v>
      </c>
      <c r="L80" s="18">
        <f>CM1</f>
        <v>0</v>
      </c>
    </row>
    <row r="81" spans="1:12" x14ac:dyDescent="0.4">
      <c r="A81" s="14" t="s">
        <v>2091</v>
      </c>
      <c r="B81">
        <v>4</v>
      </c>
      <c r="L81" s="18">
        <f>CN1</f>
        <v>0</v>
      </c>
    </row>
    <row r="82" spans="1:12" x14ac:dyDescent="0.4">
      <c r="A82" s="14" t="s">
        <v>200</v>
      </c>
      <c r="B82">
        <v>1</v>
      </c>
      <c r="C82">
        <v>4</v>
      </c>
      <c r="L82" s="18">
        <f>CO1</f>
        <v>0</v>
      </c>
    </row>
    <row r="83" spans="1:12" x14ac:dyDescent="0.4">
      <c r="A83" s="14" t="s">
        <v>201</v>
      </c>
      <c r="B83">
        <v>1</v>
      </c>
      <c r="L83" s="18">
        <f>CP1</f>
        <v>0</v>
      </c>
    </row>
    <row r="84" spans="1:12" x14ac:dyDescent="0.4">
      <c r="A84" s="14" t="s">
        <v>202</v>
      </c>
      <c r="B84">
        <v>1</v>
      </c>
      <c r="C84">
        <v>2</v>
      </c>
      <c r="D84">
        <v>4</v>
      </c>
      <c r="L84" s="18">
        <f>CQ1</f>
        <v>0</v>
      </c>
    </row>
    <row r="85" spans="1:12" x14ac:dyDescent="0.4">
      <c r="A85" s="14" t="s">
        <v>203</v>
      </c>
      <c r="B85">
        <v>1</v>
      </c>
      <c r="L85" s="18">
        <f>CR1</f>
        <v>0</v>
      </c>
    </row>
    <row r="86" spans="1:12" x14ac:dyDescent="0.4">
      <c r="A86" s="14" t="s">
        <v>204</v>
      </c>
      <c r="B86">
        <v>1</v>
      </c>
      <c r="L86" s="18">
        <f>CS1</f>
        <v>0</v>
      </c>
    </row>
    <row r="87" spans="1:12" x14ac:dyDescent="0.4">
      <c r="A87" s="14" t="s">
        <v>205</v>
      </c>
      <c r="B87">
        <v>1</v>
      </c>
      <c r="C87">
        <v>4</v>
      </c>
      <c r="L87" s="18">
        <f>CT1</f>
        <v>0</v>
      </c>
    </row>
    <row r="88" spans="1:12" x14ac:dyDescent="0.4">
      <c r="A88" s="14" t="s">
        <v>206</v>
      </c>
      <c r="B88">
        <v>5</v>
      </c>
      <c r="L88" s="18">
        <f>CU1</f>
        <v>0</v>
      </c>
    </row>
    <row r="89" spans="1:12" x14ac:dyDescent="0.4">
      <c r="A89" s="14" t="s">
        <v>207</v>
      </c>
      <c r="B89">
        <v>1</v>
      </c>
      <c r="L89" s="18">
        <f>CV1</f>
        <v>0</v>
      </c>
    </row>
    <row r="90" spans="1:12" x14ac:dyDescent="0.4">
      <c r="A90" s="14" t="s">
        <v>208</v>
      </c>
      <c r="B90">
        <v>1</v>
      </c>
      <c r="C90">
        <v>4</v>
      </c>
      <c r="L90" s="18">
        <f>CW1</f>
        <v>0</v>
      </c>
    </row>
    <row r="91" spans="1:12" x14ac:dyDescent="0.4">
      <c r="A91" s="14" t="s">
        <v>209</v>
      </c>
      <c r="B91">
        <v>0</v>
      </c>
      <c r="L91" s="18">
        <f>CX1</f>
        <v>0</v>
      </c>
    </row>
    <row r="92" spans="1:12" x14ac:dyDescent="0.4">
      <c r="A92" s="14" t="s">
        <v>210</v>
      </c>
      <c r="B92">
        <v>1</v>
      </c>
      <c r="C92">
        <v>2</v>
      </c>
      <c r="D92">
        <v>3</v>
      </c>
      <c r="L92" s="18">
        <f>CY1</f>
        <v>0</v>
      </c>
    </row>
    <row r="93" spans="1:12" x14ac:dyDescent="0.4">
      <c r="A93" s="14" t="s">
        <v>211</v>
      </c>
      <c r="B93">
        <v>0</v>
      </c>
      <c r="L93" s="18">
        <f>CZ1</f>
        <v>0</v>
      </c>
    </row>
    <row r="94" spans="1:12" x14ac:dyDescent="0.4">
      <c r="A94" s="14" t="s">
        <v>212</v>
      </c>
      <c r="B94">
        <v>1</v>
      </c>
      <c r="L94" s="18">
        <f>DA1</f>
        <v>0</v>
      </c>
    </row>
    <row r="95" spans="1:12" x14ac:dyDescent="0.4">
      <c r="A95" s="14" t="s">
        <v>213</v>
      </c>
      <c r="B95">
        <v>1</v>
      </c>
      <c r="L95" s="18">
        <f>DB1</f>
        <v>0</v>
      </c>
    </row>
    <row r="96" spans="1:12" x14ac:dyDescent="0.4">
      <c r="A96" s="14" t="s">
        <v>214</v>
      </c>
      <c r="B96">
        <v>1</v>
      </c>
      <c r="L96" s="18">
        <f>DC1</f>
        <v>0</v>
      </c>
    </row>
    <row r="97" spans="1:12" x14ac:dyDescent="0.4">
      <c r="A97" s="14" t="s">
        <v>215</v>
      </c>
      <c r="B97">
        <v>1</v>
      </c>
      <c r="C97">
        <v>2</v>
      </c>
      <c r="L97" s="18">
        <f>DD1</f>
        <v>0</v>
      </c>
    </row>
    <row r="98" spans="1:12" x14ac:dyDescent="0.4">
      <c r="A98" s="14" t="s">
        <v>216</v>
      </c>
      <c r="B98">
        <v>1</v>
      </c>
      <c r="L98" s="18">
        <f>DE1</f>
        <v>0</v>
      </c>
    </row>
    <row r="99" spans="1:12" x14ac:dyDescent="0.4">
      <c r="A99" s="14" t="s">
        <v>217</v>
      </c>
      <c r="B99">
        <v>1</v>
      </c>
      <c r="L99" s="18">
        <f>DF1</f>
        <v>0</v>
      </c>
    </row>
    <row r="100" spans="1:12" x14ac:dyDescent="0.4">
      <c r="A100" s="14" t="s">
        <v>218</v>
      </c>
      <c r="B100">
        <v>1</v>
      </c>
      <c r="C100">
        <v>4</v>
      </c>
      <c r="L100" s="18">
        <f>DG1</f>
        <v>0</v>
      </c>
    </row>
    <row r="101" spans="1:12" x14ac:dyDescent="0.4">
      <c r="L101" s="17"/>
    </row>
    <row r="102" spans="1:12" x14ac:dyDescent="0.4">
      <c r="L102" s="17"/>
    </row>
    <row r="103" spans="1:12" x14ac:dyDescent="0.4">
      <c r="L103" s="17"/>
    </row>
    <row r="104" spans="1:12" x14ac:dyDescent="0.4">
      <c r="L104" s="17"/>
    </row>
    <row r="105" spans="1:12" x14ac:dyDescent="0.4">
      <c r="L105" s="17"/>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0"/>
  <sheetViews>
    <sheetView topLeftCell="A91" workbookViewId="0">
      <selection activeCell="K32" sqref="K32"/>
    </sheetView>
  </sheetViews>
  <sheetFormatPr defaultRowHeight="18.75" x14ac:dyDescent="0.4"/>
  <cols>
    <col min="1" max="1" width="18.375" customWidth="1"/>
  </cols>
  <sheetData>
    <row r="1" spans="1:10" x14ac:dyDescent="0.4">
      <c r="A1" s="14" t="s">
        <v>121</v>
      </c>
      <c r="B1">
        <v>4</v>
      </c>
    </row>
    <row r="2" spans="1:10" x14ac:dyDescent="0.4">
      <c r="A2" s="14" t="s">
        <v>122</v>
      </c>
      <c r="B2">
        <v>4</v>
      </c>
      <c r="I2">
        <v>0</v>
      </c>
      <c r="J2">
        <f>COUNTIF($B$1:$H$100,"0")</f>
        <v>10</v>
      </c>
    </row>
    <row r="3" spans="1:10" x14ac:dyDescent="0.4">
      <c r="A3" s="14" t="s">
        <v>123</v>
      </c>
      <c r="B3">
        <v>1</v>
      </c>
      <c r="I3">
        <v>1</v>
      </c>
      <c r="J3">
        <f>COUNTIF($B$1:$H$100,"1")</f>
        <v>53</v>
      </c>
    </row>
    <row r="4" spans="1:10" x14ac:dyDescent="0.4">
      <c r="A4" s="14" t="s">
        <v>124</v>
      </c>
      <c r="B4">
        <v>7</v>
      </c>
      <c r="I4">
        <v>2</v>
      </c>
      <c r="J4">
        <f>COUNTIF($B$1:$H$100,"2")</f>
        <v>23</v>
      </c>
    </row>
    <row r="5" spans="1:10" x14ac:dyDescent="0.4">
      <c r="A5" s="14" t="s">
        <v>125</v>
      </c>
      <c r="B5">
        <v>1</v>
      </c>
      <c r="C5">
        <v>2</v>
      </c>
      <c r="D5">
        <v>4</v>
      </c>
      <c r="I5">
        <v>3</v>
      </c>
      <c r="J5">
        <f>COUNTIF($B$1:$H$100,"3")</f>
        <v>7</v>
      </c>
    </row>
    <row r="6" spans="1:10" x14ac:dyDescent="0.4">
      <c r="A6" s="14" t="s">
        <v>126</v>
      </c>
      <c r="B6">
        <v>1</v>
      </c>
      <c r="C6">
        <v>2</v>
      </c>
      <c r="D6">
        <v>4</v>
      </c>
      <c r="I6">
        <v>4</v>
      </c>
      <c r="J6">
        <f>COUNTIF($B$1:$H$100,"4")</f>
        <v>44</v>
      </c>
    </row>
    <row r="7" spans="1:10" x14ac:dyDescent="0.4">
      <c r="A7" s="14" t="s">
        <v>127</v>
      </c>
      <c r="B7">
        <v>4</v>
      </c>
      <c r="I7">
        <v>5</v>
      </c>
      <c r="J7">
        <f>COUNTIF($B$1:$H$100,"5")</f>
        <v>17</v>
      </c>
    </row>
    <row r="8" spans="1:10" x14ac:dyDescent="0.4">
      <c r="A8" s="14" t="s">
        <v>128</v>
      </c>
      <c r="B8">
        <v>1</v>
      </c>
      <c r="C8">
        <v>4</v>
      </c>
      <c r="D8">
        <v>5</v>
      </c>
      <c r="E8">
        <v>6</v>
      </c>
      <c r="I8">
        <v>6</v>
      </c>
      <c r="J8">
        <f>COUNTIF($B$1:$H$100,"6")</f>
        <v>7</v>
      </c>
    </row>
    <row r="9" spans="1:10" x14ac:dyDescent="0.4">
      <c r="A9" s="14" t="s">
        <v>129</v>
      </c>
      <c r="B9">
        <v>1</v>
      </c>
      <c r="C9">
        <v>4</v>
      </c>
      <c r="D9">
        <v>5</v>
      </c>
      <c r="I9">
        <v>7</v>
      </c>
      <c r="J9">
        <f>COUNTIF($B$1:$H$100,"7")</f>
        <v>3</v>
      </c>
    </row>
    <row r="10" spans="1:10" x14ac:dyDescent="0.4">
      <c r="A10" s="14" t="s">
        <v>130</v>
      </c>
      <c r="B10">
        <v>4</v>
      </c>
    </row>
    <row r="11" spans="1:10" x14ac:dyDescent="0.4">
      <c r="A11" s="14" t="s">
        <v>131</v>
      </c>
      <c r="B11">
        <v>2</v>
      </c>
    </row>
    <row r="12" spans="1:10" x14ac:dyDescent="0.4">
      <c r="A12" s="14" t="s">
        <v>132</v>
      </c>
      <c r="B12">
        <v>1</v>
      </c>
    </row>
    <row r="13" spans="1:10" x14ac:dyDescent="0.4">
      <c r="A13" s="14" t="s">
        <v>133</v>
      </c>
      <c r="B13">
        <v>0</v>
      </c>
    </row>
    <row r="14" spans="1:10" x14ac:dyDescent="0.4">
      <c r="A14" s="14" t="s">
        <v>134</v>
      </c>
      <c r="B14">
        <v>3</v>
      </c>
      <c r="C14">
        <v>4</v>
      </c>
    </row>
    <row r="15" spans="1:10" x14ac:dyDescent="0.4">
      <c r="A15" s="14" t="s">
        <v>135</v>
      </c>
      <c r="B15">
        <v>1</v>
      </c>
      <c r="C15">
        <v>2</v>
      </c>
    </row>
    <row r="16" spans="1:10" x14ac:dyDescent="0.4">
      <c r="A16" s="14" t="s">
        <v>136</v>
      </c>
      <c r="B16">
        <v>1</v>
      </c>
      <c r="C16">
        <v>5</v>
      </c>
    </row>
    <row r="17" spans="1:6" x14ac:dyDescent="0.4">
      <c r="A17" s="14" t="s">
        <v>137</v>
      </c>
      <c r="B17">
        <v>1</v>
      </c>
      <c r="C17">
        <v>2</v>
      </c>
      <c r="D17">
        <v>3</v>
      </c>
      <c r="E17">
        <v>4</v>
      </c>
    </row>
    <row r="18" spans="1:6" x14ac:dyDescent="0.4">
      <c r="A18" s="14" t="s">
        <v>138</v>
      </c>
      <c r="B18">
        <v>1</v>
      </c>
    </row>
    <row r="19" spans="1:6" x14ac:dyDescent="0.4">
      <c r="A19" s="14" t="s">
        <v>139</v>
      </c>
      <c r="B19">
        <v>4</v>
      </c>
    </row>
    <row r="20" spans="1:6" x14ac:dyDescent="0.4">
      <c r="A20" s="14" t="s">
        <v>140</v>
      </c>
      <c r="B20">
        <v>1</v>
      </c>
      <c r="C20">
        <v>4</v>
      </c>
    </row>
    <row r="21" spans="1:6" x14ac:dyDescent="0.4">
      <c r="A21" s="14" t="s">
        <v>1100</v>
      </c>
      <c r="B21">
        <v>2</v>
      </c>
    </row>
    <row r="22" spans="1:6" x14ac:dyDescent="0.4">
      <c r="A22" s="14" t="s">
        <v>142</v>
      </c>
      <c r="B22">
        <v>0</v>
      </c>
    </row>
    <row r="23" spans="1:6" x14ac:dyDescent="0.4">
      <c r="A23" s="14" t="s">
        <v>143</v>
      </c>
      <c r="B23">
        <v>1</v>
      </c>
    </row>
    <row r="24" spans="1:6" x14ac:dyDescent="0.4">
      <c r="A24" s="14" t="s">
        <v>144</v>
      </c>
      <c r="B24">
        <v>1</v>
      </c>
      <c r="C24">
        <v>2</v>
      </c>
      <c r="D24">
        <v>4</v>
      </c>
      <c r="E24">
        <v>5</v>
      </c>
      <c r="F24">
        <v>6</v>
      </c>
    </row>
    <row r="25" spans="1:6" x14ac:dyDescent="0.4">
      <c r="A25" s="14" t="s">
        <v>145</v>
      </c>
      <c r="B25">
        <v>1</v>
      </c>
      <c r="C25">
        <v>4</v>
      </c>
      <c r="D25">
        <v>5</v>
      </c>
      <c r="E25">
        <v>6</v>
      </c>
    </row>
    <row r="26" spans="1:6" x14ac:dyDescent="0.4">
      <c r="A26" s="14" t="s">
        <v>146</v>
      </c>
      <c r="B26">
        <v>1</v>
      </c>
      <c r="C26">
        <v>4</v>
      </c>
    </row>
    <row r="27" spans="1:6" x14ac:dyDescent="0.4">
      <c r="A27" s="14" t="s">
        <v>147</v>
      </c>
      <c r="B27">
        <v>2</v>
      </c>
    </row>
    <row r="28" spans="1:6" x14ac:dyDescent="0.4">
      <c r="A28" s="14" t="s">
        <v>148</v>
      </c>
      <c r="B28">
        <v>4</v>
      </c>
    </row>
    <row r="29" spans="1:6" x14ac:dyDescent="0.4">
      <c r="A29" s="14" t="s">
        <v>149</v>
      </c>
      <c r="B29">
        <v>4</v>
      </c>
    </row>
    <row r="30" spans="1:6" x14ac:dyDescent="0.4">
      <c r="A30" s="14" t="s">
        <v>150</v>
      </c>
      <c r="B30">
        <v>7</v>
      </c>
    </row>
    <row r="31" spans="1:6" x14ac:dyDescent="0.4">
      <c r="A31" s="14" t="s">
        <v>151</v>
      </c>
      <c r="B31">
        <v>0</v>
      </c>
    </row>
    <row r="32" spans="1:6" x14ac:dyDescent="0.4">
      <c r="A32" s="14" t="s">
        <v>152</v>
      </c>
      <c r="B32">
        <v>1</v>
      </c>
      <c r="C32">
        <v>2</v>
      </c>
    </row>
    <row r="33" spans="1:3" x14ac:dyDescent="0.4">
      <c r="A33" s="14" t="s">
        <v>153</v>
      </c>
      <c r="B33">
        <v>1</v>
      </c>
      <c r="C33">
        <v>4</v>
      </c>
    </row>
    <row r="34" spans="1:3" x14ac:dyDescent="0.4">
      <c r="A34" s="14" t="s">
        <v>154</v>
      </c>
      <c r="B34">
        <v>1</v>
      </c>
      <c r="C34">
        <v>4</v>
      </c>
    </row>
    <row r="35" spans="1:3" x14ac:dyDescent="0.4">
      <c r="A35" s="14" t="s">
        <v>155</v>
      </c>
      <c r="B35">
        <v>1</v>
      </c>
      <c r="C35">
        <v>2</v>
      </c>
    </row>
    <row r="36" spans="1:3" x14ac:dyDescent="0.4">
      <c r="A36" s="14" t="s">
        <v>156</v>
      </c>
      <c r="B36">
        <v>1</v>
      </c>
      <c r="C36">
        <v>5</v>
      </c>
    </row>
    <row r="37" spans="1:3" x14ac:dyDescent="0.4">
      <c r="A37" s="14" t="s">
        <v>157</v>
      </c>
      <c r="B37">
        <v>1</v>
      </c>
      <c r="C37">
        <v>4</v>
      </c>
    </row>
    <row r="38" spans="1:3" x14ac:dyDescent="0.4">
      <c r="A38" s="14" t="s">
        <v>158</v>
      </c>
      <c r="B38">
        <v>0</v>
      </c>
    </row>
    <row r="39" spans="1:3" x14ac:dyDescent="0.4">
      <c r="A39" s="14" t="s">
        <v>159</v>
      </c>
      <c r="B39">
        <v>2</v>
      </c>
    </row>
    <row r="40" spans="1:3" x14ac:dyDescent="0.4">
      <c r="A40" s="14" t="s">
        <v>160</v>
      </c>
      <c r="B40">
        <v>2</v>
      </c>
    </row>
    <row r="41" spans="1:3" x14ac:dyDescent="0.4">
      <c r="A41" s="14" t="s">
        <v>625</v>
      </c>
      <c r="B41">
        <v>2</v>
      </c>
      <c r="C41">
        <v>3</v>
      </c>
    </row>
    <row r="42" spans="1:3" x14ac:dyDescent="0.4">
      <c r="A42" s="14" t="s">
        <v>161</v>
      </c>
      <c r="B42">
        <v>0</v>
      </c>
    </row>
    <row r="43" spans="1:3" x14ac:dyDescent="0.4">
      <c r="A43" s="14" t="s">
        <v>162</v>
      </c>
      <c r="B43">
        <v>1</v>
      </c>
    </row>
    <row r="44" spans="1:3" x14ac:dyDescent="0.4">
      <c r="A44" s="14" t="s">
        <v>163</v>
      </c>
      <c r="B44">
        <v>1</v>
      </c>
    </row>
    <row r="45" spans="1:3" x14ac:dyDescent="0.4">
      <c r="A45" s="14" t="s">
        <v>164</v>
      </c>
      <c r="B45">
        <v>1</v>
      </c>
    </row>
    <row r="46" spans="1:3" x14ac:dyDescent="0.4">
      <c r="A46" s="14" t="s">
        <v>165</v>
      </c>
      <c r="B46">
        <v>1</v>
      </c>
    </row>
    <row r="47" spans="1:3" x14ac:dyDescent="0.4">
      <c r="A47" s="14" t="s">
        <v>166</v>
      </c>
      <c r="B47">
        <v>1</v>
      </c>
      <c r="C47">
        <v>5</v>
      </c>
    </row>
    <row r="48" spans="1:3" x14ac:dyDescent="0.4">
      <c r="A48" s="14" t="s">
        <v>167</v>
      </c>
      <c r="B48">
        <v>4</v>
      </c>
    </row>
    <row r="49" spans="1:4" x14ac:dyDescent="0.4">
      <c r="A49" s="14" t="s">
        <v>168</v>
      </c>
      <c r="B49">
        <v>1</v>
      </c>
    </row>
    <row r="50" spans="1:4" x14ac:dyDescent="0.4">
      <c r="A50" s="14" t="s">
        <v>169</v>
      </c>
      <c r="B50">
        <v>1</v>
      </c>
      <c r="C50">
        <v>2</v>
      </c>
      <c r="D50">
        <v>4</v>
      </c>
    </row>
    <row r="51" spans="1:4" x14ac:dyDescent="0.4">
      <c r="A51" s="14" t="s">
        <v>170</v>
      </c>
      <c r="B51">
        <v>1</v>
      </c>
    </row>
    <row r="52" spans="1:4" x14ac:dyDescent="0.4">
      <c r="A52" s="14" t="s">
        <v>171</v>
      </c>
      <c r="B52">
        <v>1</v>
      </c>
    </row>
    <row r="53" spans="1:4" x14ac:dyDescent="0.4">
      <c r="A53" s="14" t="s">
        <v>172</v>
      </c>
      <c r="B53">
        <v>4</v>
      </c>
    </row>
    <row r="54" spans="1:4" x14ac:dyDescent="0.4">
      <c r="A54" s="14" t="s">
        <v>173</v>
      </c>
      <c r="B54">
        <v>1</v>
      </c>
      <c r="C54">
        <v>4</v>
      </c>
      <c r="D54">
        <v>6</v>
      </c>
    </row>
    <row r="55" spans="1:4" x14ac:dyDescent="0.4">
      <c r="A55" s="14" t="s">
        <v>174</v>
      </c>
      <c r="B55">
        <v>0</v>
      </c>
    </row>
    <row r="56" spans="1:4" x14ac:dyDescent="0.4">
      <c r="A56" s="14" t="s">
        <v>175</v>
      </c>
      <c r="B56">
        <v>1</v>
      </c>
      <c r="C56">
        <v>4</v>
      </c>
    </row>
    <row r="57" spans="1:4" x14ac:dyDescent="0.4">
      <c r="A57" s="14" t="s">
        <v>176</v>
      </c>
      <c r="B57">
        <v>4</v>
      </c>
    </row>
    <row r="58" spans="1:4" x14ac:dyDescent="0.4">
      <c r="A58" s="14" t="s">
        <v>177</v>
      </c>
      <c r="B58">
        <v>1</v>
      </c>
      <c r="C58">
        <v>2</v>
      </c>
    </row>
    <row r="59" spans="1:4" x14ac:dyDescent="0.4">
      <c r="A59" s="14" t="s">
        <v>178</v>
      </c>
      <c r="B59">
        <v>1</v>
      </c>
      <c r="C59">
        <v>4</v>
      </c>
    </row>
    <row r="60" spans="1:4" x14ac:dyDescent="0.4">
      <c r="A60" s="14" t="s">
        <v>179</v>
      </c>
      <c r="B60">
        <v>1</v>
      </c>
      <c r="C60">
        <v>4</v>
      </c>
    </row>
    <row r="61" spans="1:4" x14ac:dyDescent="0.4">
      <c r="A61" s="14" t="s">
        <v>1700</v>
      </c>
      <c r="B61">
        <v>4</v>
      </c>
      <c r="C61">
        <v>5</v>
      </c>
      <c r="D61">
        <v>6</v>
      </c>
    </row>
    <row r="62" spans="1:4" x14ac:dyDescent="0.4">
      <c r="A62" s="14" t="s">
        <v>181</v>
      </c>
      <c r="B62">
        <v>0</v>
      </c>
    </row>
    <row r="63" spans="1:4" x14ac:dyDescent="0.4">
      <c r="A63" s="14" t="s">
        <v>182</v>
      </c>
      <c r="B63">
        <v>4</v>
      </c>
    </row>
    <row r="64" spans="1:4" x14ac:dyDescent="0.4">
      <c r="A64" s="14" t="s">
        <v>183</v>
      </c>
      <c r="B64">
        <v>2</v>
      </c>
      <c r="C64">
        <v>3</v>
      </c>
    </row>
    <row r="65" spans="1:4" x14ac:dyDescent="0.4">
      <c r="A65" s="14" t="s">
        <v>184</v>
      </c>
      <c r="B65">
        <v>1</v>
      </c>
      <c r="C65">
        <v>2</v>
      </c>
    </row>
    <row r="66" spans="1:4" x14ac:dyDescent="0.4">
      <c r="A66" s="14" t="s">
        <v>185</v>
      </c>
      <c r="B66">
        <v>2</v>
      </c>
    </row>
    <row r="67" spans="1:4" x14ac:dyDescent="0.4">
      <c r="A67" s="14" t="s">
        <v>186</v>
      </c>
      <c r="B67">
        <v>1</v>
      </c>
      <c r="C67">
        <v>4</v>
      </c>
    </row>
    <row r="68" spans="1:4" x14ac:dyDescent="0.4">
      <c r="A68" s="14" t="s">
        <v>187</v>
      </c>
      <c r="B68">
        <v>4</v>
      </c>
    </row>
    <row r="69" spans="1:4" x14ac:dyDescent="0.4">
      <c r="A69" s="14" t="s">
        <v>188</v>
      </c>
      <c r="B69">
        <v>2</v>
      </c>
      <c r="C69">
        <v>3</v>
      </c>
      <c r="D69">
        <v>4</v>
      </c>
    </row>
    <row r="70" spans="1:4" x14ac:dyDescent="0.4">
      <c r="A70" s="14" t="s">
        <v>189</v>
      </c>
      <c r="B70">
        <v>3</v>
      </c>
    </row>
    <row r="71" spans="1:4" x14ac:dyDescent="0.4">
      <c r="A71" s="14" t="s">
        <v>190</v>
      </c>
      <c r="B71">
        <v>0</v>
      </c>
    </row>
    <row r="72" spans="1:4" x14ac:dyDescent="0.4">
      <c r="A72" s="14" t="s">
        <v>191</v>
      </c>
      <c r="B72">
        <v>1</v>
      </c>
    </row>
    <row r="73" spans="1:4" x14ac:dyDescent="0.4">
      <c r="A73" s="14" t="s">
        <v>192</v>
      </c>
      <c r="B73">
        <v>4</v>
      </c>
      <c r="C73">
        <v>5</v>
      </c>
    </row>
    <row r="74" spans="1:4" x14ac:dyDescent="0.4">
      <c r="A74" s="14" t="s">
        <v>193</v>
      </c>
      <c r="B74">
        <v>4</v>
      </c>
    </row>
    <row r="75" spans="1:4" x14ac:dyDescent="0.4">
      <c r="A75" s="14" t="s">
        <v>194</v>
      </c>
      <c r="B75">
        <v>1</v>
      </c>
      <c r="C75">
        <v>4</v>
      </c>
      <c r="D75">
        <v>5</v>
      </c>
    </row>
    <row r="76" spans="1:4" x14ac:dyDescent="0.4">
      <c r="A76" s="14" t="s">
        <v>195</v>
      </c>
      <c r="B76">
        <v>1</v>
      </c>
      <c r="C76">
        <v>5</v>
      </c>
    </row>
    <row r="77" spans="1:4" x14ac:dyDescent="0.4">
      <c r="A77" s="14" t="s">
        <v>196</v>
      </c>
      <c r="B77">
        <v>5</v>
      </c>
    </row>
    <row r="78" spans="1:4" x14ac:dyDescent="0.4">
      <c r="A78" s="14" t="s">
        <v>197</v>
      </c>
      <c r="B78">
        <v>4</v>
      </c>
    </row>
    <row r="79" spans="1:4" x14ac:dyDescent="0.4">
      <c r="A79" s="14" t="s">
        <v>198</v>
      </c>
      <c r="B79">
        <v>5</v>
      </c>
      <c r="C79">
        <v>6</v>
      </c>
    </row>
    <row r="80" spans="1:4" x14ac:dyDescent="0.4">
      <c r="A80" s="14" t="s">
        <v>199</v>
      </c>
      <c r="B80">
        <v>1</v>
      </c>
      <c r="C80">
        <v>4</v>
      </c>
    </row>
    <row r="81" spans="1:5" x14ac:dyDescent="0.4">
      <c r="A81" s="14" t="s">
        <v>2091</v>
      </c>
      <c r="B81">
        <v>1</v>
      </c>
    </row>
    <row r="82" spans="1:5" x14ac:dyDescent="0.4">
      <c r="A82" s="14" t="s">
        <v>200</v>
      </c>
      <c r="B82">
        <v>1</v>
      </c>
    </row>
    <row r="83" spans="1:5" x14ac:dyDescent="0.4">
      <c r="A83" s="14" t="s">
        <v>201</v>
      </c>
      <c r="B83">
        <v>1</v>
      </c>
    </row>
    <row r="84" spans="1:5" x14ac:dyDescent="0.4">
      <c r="A84" s="14" t="s">
        <v>202</v>
      </c>
      <c r="B84">
        <v>0</v>
      </c>
    </row>
    <row r="85" spans="1:5" x14ac:dyDescent="0.4">
      <c r="A85" s="14" t="s">
        <v>203</v>
      </c>
      <c r="B85">
        <v>1</v>
      </c>
      <c r="C85">
        <v>2</v>
      </c>
      <c r="D85">
        <v>3</v>
      </c>
      <c r="E85">
        <v>6</v>
      </c>
    </row>
    <row r="86" spans="1:5" x14ac:dyDescent="0.4">
      <c r="A86" s="14" t="s">
        <v>204</v>
      </c>
      <c r="B86">
        <v>4</v>
      </c>
    </row>
    <row r="87" spans="1:5" x14ac:dyDescent="0.4">
      <c r="A87" s="14" t="s">
        <v>205</v>
      </c>
      <c r="B87">
        <v>2</v>
      </c>
    </row>
    <row r="88" spans="1:5" x14ac:dyDescent="0.4">
      <c r="A88" s="14" t="s">
        <v>206</v>
      </c>
      <c r="B88">
        <v>1</v>
      </c>
    </row>
    <row r="89" spans="1:5" x14ac:dyDescent="0.4">
      <c r="A89" s="14" t="s">
        <v>207</v>
      </c>
      <c r="B89">
        <v>1</v>
      </c>
    </row>
    <row r="90" spans="1:5" x14ac:dyDescent="0.4">
      <c r="A90" s="14" t="s">
        <v>208</v>
      </c>
      <c r="B90">
        <v>5</v>
      </c>
    </row>
    <row r="91" spans="1:5" x14ac:dyDescent="0.4">
      <c r="A91" s="14" t="s">
        <v>209</v>
      </c>
      <c r="B91">
        <v>7</v>
      </c>
    </row>
    <row r="92" spans="1:5" x14ac:dyDescent="0.4">
      <c r="A92" s="14" t="s">
        <v>210</v>
      </c>
      <c r="B92">
        <v>1</v>
      </c>
      <c r="C92">
        <v>4</v>
      </c>
      <c r="D92">
        <v>5</v>
      </c>
    </row>
    <row r="93" spans="1:5" x14ac:dyDescent="0.4">
      <c r="A93" s="14" t="s">
        <v>211</v>
      </c>
      <c r="B93">
        <v>1</v>
      </c>
      <c r="C93">
        <v>4</v>
      </c>
    </row>
    <row r="94" spans="1:5" x14ac:dyDescent="0.4">
      <c r="A94" s="14" t="s">
        <v>212</v>
      </c>
      <c r="B94">
        <v>0</v>
      </c>
    </row>
    <row r="95" spans="1:5" x14ac:dyDescent="0.4">
      <c r="A95" s="14" t="s">
        <v>213</v>
      </c>
      <c r="B95">
        <v>4</v>
      </c>
    </row>
    <row r="96" spans="1:5" x14ac:dyDescent="0.4">
      <c r="A96" s="14" t="s">
        <v>214</v>
      </c>
      <c r="B96">
        <v>1</v>
      </c>
    </row>
    <row r="97" spans="1:5" x14ac:dyDescent="0.4">
      <c r="A97" s="14" t="s">
        <v>215</v>
      </c>
      <c r="B97">
        <v>1</v>
      </c>
      <c r="C97">
        <v>4</v>
      </c>
      <c r="D97">
        <v>5</v>
      </c>
    </row>
    <row r="98" spans="1:5" x14ac:dyDescent="0.4">
      <c r="A98" s="14" t="s">
        <v>216</v>
      </c>
      <c r="B98">
        <v>2</v>
      </c>
    </row>
    <row r="99" spans="1:5" x14ac:dyDescent="0.4">
      <c r="A99" s="14" t="s">
        <v>217</v>
      </c>
      <c r="B99">
        <v>1</v>
      </c>
    </row>
    <row r="100" spans="1:5" x14ac:dyDescent="0.4">
      <c r="A100" s="14" t="s">
        <v>218</v>
      </c>
      <c r="B100">
        <v>1</v>
      </c>
      <c r="C100">
        <v>2</v>
      </c>
      <c r="D100">
        <v>4</v>
      </c>
      <c r="E100">
        <v>5</v>
      </c>
    </row>
  </sheetData>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N100"/>
  <sheetViews>
    <sheetView workbookViewId="0">
      <selection activeCell="E103" sqref="E103"/>
    </sheetView>
  </sheetViews>
  <sheetFormatPr defaultRowHeight="18.75" x14ac:dyDescent="0.4"/>
  <cols>
    <col min="1" max="1" width="18.375" customWidth="1"/>
  </cols>
  <sheetData>
    <row r="1" spans="1:118" x14ac:dyDescent="0.4">
      <c r="A1" s="14" t="s">
        <v>121</v>
      </c>
      <c r="B1">
        <v>15</v>
      </c>
      <c r="S1" s="39">
        <v>10</v>
      </c>
      <c r="T1" s="39" t="s">
        <v>1373</v>
      </c>
      <c r="U1" s="39" t="s">
        <v>2441</v>
      </c>
      <c r="V1" s="39">
        <v>15</v>
      </c>
      <c r="W1" s="39" t="s">
        <v>2445</v>
      </c>
      <c r="X1" s="39" t="s">
        <v>2446</v>
      </c>
      <c r="Y1" s="39" t="s">
        <v>2449</v>
      </c>
      <c r="Z1" s="39" t="s">
        <v>1373</v>
      </c>
      <c r="AA1" s="39">
        <v>1</v>
      </c>
      <c r="AB1" s="39" t="s">
        <v>2454</v>
      </c>
      <c r="AC1" s="39" t="s">
        <v>2457</v>
      </c>
      <c r="AD1" s="39">
        <v>15</v>
      </c>
      <c r="AE1" s="39" t="s">
        <v>2458</v>
      </c>
      <c r="AF1" s="39" t="s">
        <v>1206</v>
      </c>
      <c r="AG1" s="39" t="s">
        <v>1480</v>
      </c>
      <c r="AH1" s="39" t="s">
        <v>1392</v>
      </c>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row>
    <row r="2" spans="1:118" x14ac:dyDescent="0.4">
      <c r="A2" s="14" t="s">
        <v>122</v>
      </c>
      <c r="B2">
        <v>11</v>
      </c>
      <c r="P2">
        <v>0</v>
      </c>
      <c r="Q2">
        <f>COUNTIF($B$1:$O$100,"0")</f>
        <v>7</v>
      </c>
      <c r="S2" s="18" t="str">
        <f>T1</f>
        <v>1,3,15</v>
      </c>
    </row>
    <row r="3" spans="1:118" x14ac:dyDescent="0.4">
      <c r="A3" s="14" t="s">
        <v>123</v>
      </c>
      <c r="B3">
        <v>1</v>
      </c>
      <c r="C3">
        <v>3</v>
      </c>
      <c r="D3">
        <v>9</v>
      </c>
      <c r="E3">
        <v>10</v>
      </c>
      <c r="F3">
        <v>11</v>
      </c>
      <c r="G3">
        <v>13</v>
      </c>
      <c r="H3">
        <v>14</v>
      </c>
      <c r="I3">
        <v>15</v>
      </c>
      <c r="J3">
        <v>16</v>
      </c>
      <c r="P3">
        <v>1</v>
      </c>
      <c r="Q3">
        <f>COUNTIF($B$1:$O$100,"1")</f>
        <v>69</v>
      </c>
      <c r="S3" s="18" t="str">
        <f>U1</f>
        <v>1,2,3,4,9,10,11,15</v>
      </c>
    </row>
    <row r="4" spans="1:118" x14ac:dyDescent="0.4">
      <c r="A4" s="14" t="s">
        <v>124</v>
      </c>
      <c r="B4">
        <v>1</v>
      </c>
      <c r="C4">
        <v>3</v>
      </c>
      <c r="D4">
        <v>15</v>
      </c>
      <c r="P4">
        <v>2</v>
      </c>
      <c r="Q4">
        <f>COUNTIF($B$1:$O$100,"2")</f>
        <v>34</v>
      </c>
      <c r="S4" s="18">
        <f>V1</f>
        <v>15</v>
      </c>
      <c r="U4" s="41" t="s">
        <v>2470</v>
      </c>
    </row>
    <row r="5" spans="1:118" x14ac:dyDescent="0.4">
      <c r="A5" s="14" t="s">
        <v>125</v>
      </c>
      <c r="B5">
        <v>0</v>
      </c>
      <c r="P5">
        <v>3</v>
      </c>
      <c r="Q5">
        <f>COUNTIF($B$1:$O$100,"3")</f>
        <v>35</v>
      </c>
      <c r="S5" s="18" t="str">
        <f>W1</f>
        <v>1,2,3,13,15</v>
      </c>
      <c r="U5" s="41">
        <v>1</v>
      </c>
    </row>
    <row r="6" spans="1:118" x14ac:dyDescent="0.4">
      <c r="A6" s="14" t="s">
        <v>126</v>
      </c>
      <c r="B6">
        <v>1</v>
      </c>
      <c r="C6">
        <v>3</v>
      </c>
      <c r="D6">
        <v>8</v>
      </c>
      <c r="E6">
        <v>9</v>
      </c>
      <c r="F6">
        <v>12</v>
      </c>
      <c r="G6">
        <v>15</v>
      </c>
      <c r="P6">
        <v>4</v>
      </c>
      <c r="Q6">
        <f>COUNTIF($B$1:$O$100,"4")</f>
        <v>17</v>
      </c>
      <c r="S6" s="18" t="str">
        <f>X1</f>
        <v>2,9,12</v>
      </c>
      <c r="U6" s="41" t="s">
        <v>2474</v>
      </c>
    </row>
    <row r="7" spans="1:118" x14ac:dyDescent="0.4">
      <c r="A7" s="14" t="s">
        <v>127</v>
      </c>
      <c r="B7">
        <v>8</v>
      </c>
      <c r="C7">
        <v>9</v>
      </c>
      <c r="D7">
        <v>15</v>
      </c>
      <c r="P7">
        <v>5</v>
      </c>
      <c r="Q7">
        <f>COUNTIF($B$1:$O$100,"5")</f>
        <v>10</v>
      </c>
      <c r="S7" s="18" t="str">
        <f>Y1</f>
        <v>1,6,9</v>
      </c>
      <c r="U7" s="41" t="s">
        <v>2480</v>
      </c>
    </row>
    <row r="8" spans="1:118" x14ac:dyDescent="0.4">
      <c r="A8" s="14" t="s">
        <v>128</v>
      </c>
      <c r="B8">
        <v>0</v>
      </c>
      <c r="P8">
        <v>6</v>
      </c>
      <c r="Q8">
        <f>COUNTIF($B$1:$O$100,"6")</f>
        <v>15</v>
      </c>
      <c r="S8" s="18" t="str">
        <f>Z1</f>
        <v>1,3,15</v>
      </c>
      <c r="U8" s="41" t="s">
        <v>1358</v>
      </c>
    </row>
    <row r="9" spans="1:118" x14ac:dyDescent="0.4">
      <c r="A9" s="14" t="s">
        <v>129</v>
      </c>
      <c r="B9">
        <v>1</v>
      </c>
      <c r="C9">
        <v>3</v>
      </c>
      <c r="D9">
        <v>4</v>
      </c>
      <c r="E9">
        <v>5</v>
      </c>
      <c r="F9">
        <v>6</v>
      </c>
      <c r="G9">
        <v>7</v>
      </c>
      <c r="H9">
        <v>10</v>
      </c>
      <c r="I9">
        <v>11</v>
      </c>
      <c r="J9">
        <v>13</v>
      </c>
      <c r="K9">
        <v>15</v>
      </c>
      <c r="P9">
        <v>7</v>
      </c>
      <c r="Q9">
        <f>COUNTIF($B$1:$O$100,"7")</f>
        <v>6</v>
      </c>
      <c r="S9" s="18">
        <f>AA1</f>
        <v>1</v>
      </c>
      <c r="U9" s="41">
        <v>0</v>
      </c>
    </row>
    <row r="10" spans="1:118" x14ac:dyDescent="0.4">
      <c r="A10" s="14" t="s">
        <v>130</v>
      </c>
      <c r="B10">
        <v>2</v>
      </c>
      <c r="P10">
        <v>8</v>
      </c>
      <c r="Q10">
        <f>COUNTIF($B$1:$O$100,"8")</f>
        <v>19</v>
      </c>
      <c r="S10" s="18" t="str">
        <f>AB1</f>
        <v>1,2,14</v>
      </c>
      <c r="U10" s="41" t="s">
        <v>1449</v>
      </c>
    </row>
    <row r="11" spans="1:118" x14ac:dyDescent="0.4">
      <c r="A11" s="14" t="s">
        <v>131</v>
      </c>
      <c r="B11">
        <v>1</v>
      </c>
      <c r="C11">
        <v>3</v>
      </c>
      <c r="D11">
        <v>4</v>
      </c>
      <c r="P11">
        <v>9</v>
      </c>
      <c r="Q11">
        <f>COUNTIF($B$1:$O$100,"9")</f>
        <v>19</v>
      </c>
      <c r="S11" s="18" t="str">
        <f>AC1</f>
        <v>4,5,8</v>
      </c>
      <c r="U11" s="41" t="s">
        <v>1246</v>
      </c>
    </row>
    <row r="12" spans="1:118" x14ac:dyDescent="0.4">
      <c r="A12" s="14" t="s">
        <v>132</v>
      </c>
      <c r="B12">
        <v>1</v>
      </c>
      <c r="C12">
        <v>2</v>
      </c>
      <c r="D12">
        <v>6</v>
      </c>
      <c r="E12">
        <v>9</v>
      </c>
      <c r="F12">
        <v>10</v>
      </c>
      <c r="P12">
        <v>10</v>
      </c>
      <c r="Q12">
        <f>COUNTIF($B$1:$O$100,"10")</f>
        <v>17</v>
      </c>
      <c r="S12" s="18">
        <f>AD1</f>
        <v>15</v>
      </c>
      <c r="U12" s="41" t="s">
        <v>2495</v>
      </c>
    </row>
    <row r="13" spans="1:118" x14ac:dyDescent="0.4">
      <c r="A13" s="14" t="s">
        <v>133</v>
      </c>
      <c r="B13">
        <v>1</v>
      </c>
      <c r="C13">
        <v>2</v>
      </c>
      <c r="D13">
        <v>4</v>
      </c>
      <c r="E13">
        <v>6</v>
      </c>
      <c r="F13">
        <v>7</v>
      </c>
      <c r="G13">
        <v>8</v>
      </c>
      <c r="H13">
        <v>9</v>
      </c>
      <c r="P13">
        <v>11</v>
      </c>
      <c r="Q13">
        <f>COUNTIF($B$1:$O$100,"11")</f>
        <v>10</v>
      </c>
      <c r="S13" s="18" t="str">
        <f>AE1</f>
        <v>1,3,11,15</v>
      </c>
      <c r="U13" s="41">
        <v>2</v>
      </c>
    </row>
    <row r="14" spans="1:118" x14ac:dyDescent="0.4">
      <c r="A14" s="14" t="s">
        <v>134</v>
      </c>
      <c r="B14">
        <v>1</v>
      </c>
      <c r="C14">
        <v>2</v>
      </c>
      <c r="D14">
        <v>5</v>
      </c>
      <c r="E14">
        <v>6</v>
      </c>
      <c r="F14">
        <v>7</v>
      </c>
      <c r="G14">
        <v>8</v>
      </c>
      <c r="P14">
        <v>12</v>
      </c>
      <c r="Q14">
        <f>COUNTIF($B$1:$O$100,"12")</f>
        <v>2</v>
      </c>
      <c r="S14" s="18" t="str">
        <f>AF1</f>
        <v>1,2</v>
      </c>
      <c r="U14" s="41" t="s">
        <v>2499</v>
      </c>
    </row>
    <row r="15" spans="1:118" x14ac:dyDescent="0.4">
      <c r="A15" s="14" t="s">
        <v>135</v>
      </c>
      <c r="B15">
        <v>1</v>
      </c>
      <c r="P15">
        <v>13</v>
      </c>
      <c r="Q15">
        <f>COUNTIF($B$1:$O$100,"13")</f>
        <v>5</v>
      </c>
      <c r="S15" s="18" t="str">
        <f>AG1</f>
        <v>2,3</v>
      </c>
      <c r="U15" s="41" t="s">
        <v>2503</v>
      </c>
    </row>
    <row r="16" spans="1:118" x14ac:dyDescent="0.4">
      <c r="A16" s="14" t="s">
        <v>136</v>
      </c>
      <c r="B16">
        <v>1</v>
      </c>
      <c r="C16">
        <v>3</v>
      </c>
      <c r="P16">
        <v>14</v>
      </c>
      <c r="Q16">
        <f>COUNTIF($B$1:$O$100,"14")</f>
        <v>2</v>
      </c>
      <c r="S16" s="18" t="str">
        <f>AH1</f>
        <v>1,9</v>
      </c>
      <c r="U16" s="41" t="s">
        <v>1365</v>
      </c>
    </row>
    <row r="17" spans="1:23" x14ac:dyDescent="0.4">
      <c r="A17" s="14" t="s">
        <v>137</v>
      </c>
      <c r="B17">
        <v>1</v>
      </c>
      <c r="C17">
        <v>2</v>
      </c>
      <c r="D17">
        <v>8</v>
      </c>
      <c r="P17">
        <v>15</v>
      </c>
      <c r="Q17">
        <f>COUNTIF($B$1:$O$100,"15")</f>
        <v>27</v>
      </c>
      <c r="S17" s="18">
        <f>AI1</f>
        <v>0</v>
      </c>
      <c r="U17" s="41">
        <v>8</v>
      </c>
    </row>
    <row r="18" spans="1:23" x14ac:dyDescent="0.4">
      <c r="A18" s="14" t="s">
        <v>138</v>
      </c>
      <c r="B18">
        <v>1</v>
      </c>
      <c r="C18">
        <v>3</v>
      </c>
      <c r="D18">
        <v>8</v>
      </c>
      <c r="E18">
        <v>13</v>
      </c>
      <c r="P18">
        <v>16</v>
      </c>
      <c r="Q18">
        <f>COUNTIF($B$1:$O$100,"16")</f>
        <v>3</v>
      </c>
      <c r="S18" s="18">
        <f>AJ1</f>
        <v>0</v>
      </c>
      <c r="U18" s="41">
        <v>1</v>
      </c>
    </row>
    <row r="19" spans="1:23" x14ac:dyDescent="0.4">
      <c r="A19" s="14" t="s">
        <v>139</v>
      </c>
      <c r="B19">
        <v>1</v>
      </c>
      <c r="C19">
        <v>2</v>
      </c>
      <c r="S19" s="18">
        <f>AK1</f>
        <v>0</v>
      </c>
      <c r="U19" s="41" t="s">
        <v>1373</v>
      </c>
    </row>
    <row r="20" spans="1:23" x14ac:dyDescent="0.4">
      <c r="A20" s="14" t="s">
        <v>140</v>
      </c>
      <c r="B20">
        <v>1</v>
      </c>
      <c r="C20">
        <v>2</v>
      </c>
      <c r="S20" s="18">
        <f>AL1</f>
        <v>0</v>
      </c>
      <c r="U20" s="41" t="s">
        <v>2514</v>
      </c>
    </row>
    <row r="21" spans="1:23" x14ac:dyDescent="0.4">
      <c r="A21" s="14" t="s">
        <v>1100</v>
      </c>
      <c r="B21">
        <v>1</v>
      </c>
      <c r="C21">
        <v>3</v>
      </c>
      <c r="D21">
        <v>6</v>
      </c>
      <c r="E21">
        <v>16</v>
      </c>
      <c r="S21" s="18">
        <f>AM1</f>
        <v>0</v>
      </c>
      <c r="T21" s="17"/>
      <c r="U21" s="41">
        <v>2</v>
      </c>
      <c r="V21" s="17"/>
      <c r="W21" s="17"/>
    </row>
    <row r="22" spans="1:23" x14ac:dyDescent="0.4">
      <c r="A22" s="14" t="s">
        <v>142</v>
      </c>
      <c r="B22">
        <v>1</v>
      </c>
      <c r="S22" s="18">
        <f>AN1</f>
        <v>0</v>
      </c>
      <c r="U22" s="41" t="s">
        <v>2518</v>
      </c>
    </row>
    <row r="23" spans="1:23" x14ac:dyDescent="0.4">
      <c r="A23" s="14" t="s">
        <v>143</v>
      </c>
      <c r="B23">
        <v>1</v>
      </c>
      <c r="C23">
        <v>3</v>
      </c>
      <c r="S23" s="18">
        <f>AO1</f>
        <v>0</v>
      </c>
      <c r="U23" s="41" t="s">
        <v>1373</v>
      </c>
    </row>
    <row r="24" spans="1:23" x14ac:dyDescent="0.4">
      <c r="A24" s="14" t="s">
        <v>144</v>
      </c>
      <c r="B24">
        <v>1</v>
      </c>
      <c r="C24">
        <v>3</v>
      </c>
      <c r="D24">
        <v>10</v>
      </c>
      <c r="E24">
        <v>15</v>
      </c>
      <c r="S24" s="18">
        <f>AP1</f>
        <v>0</v>
      </c>
      <c r="U24" s="41" t="s">
        <v>1870</v>
      </c>
    </row>
    <row r="25" spans="1:23" x14ac:dyDescent="0.4">
      <c r="A25" s="14" t="s">
        <v>145</v>
      </c>
      <c r="B25">
        <v>1</v>
      </c>
      <c r="C25">
        <v>3</v>
      </c>
      <c r="D25">
        <v>10</v>
      </c>
      <c r="S25" s="18">
        <f>AQ1</f>
        <v>0</v>
      </c>
      <c r="U25" s="41" t="s">
        <v>1206</v>
      </c>
    </row>
    <row r="26" spans="1:23" x14ac:dyDescent="0.4">
      <c r="A26" s="14" t="s">
        <v>146</v>
      </c>
      <c r="B26">
        <v>1</v>
      </c>
      <c r="C26">
        <v>8</v>
      </c>
      <c r="S26" s="18">
        <f>AR1</f>
        <v>0</v>
      </c>
      <c r="U26" s="41" t="s">
        <v>2530</v>
      </c>
    </row>
    <row r="27" spans="1:23" x14ac:dyDescent="0.4">
      <c r="A27" s="14" t="s">
        <v>147</v>
      </c>
      <c r="B27">
        <v>1</v>
      </c>
      <c r="C27">
        <v>3</v>
      </c>
      <c r="S27" s="18">
        <f>AS1</f>
        <v>0</v>
      </c>
      <c r="U27" s="41" t="s">
        <v>1201</v>
      </c>
    </row>
    <row r="28" spans="1:23" x14ac:dyDescent="0.4">
      <c r="A28" s="14" t="s">
        <v>148</v>
      </c>
      <c r="B28">
        <v>1</v>
      </c>
      <c r="C28">
        <v>3</v>
      </c>
      <c r="D28">
        <v>4</v>
      </c>
      <c r="E28">
        <v>5</v>
      </c>
      <c r="F28">
        <v>6</v>
      </c>
      <c r="G28">
        <v>11</v>
      </c>
      <c r="S28" s="18">
        <f>AT1</f>
        <v>0</v>
      </c>
      <c r="U28" s="41">
        <v>0</v>
      </c>
    </row>
    <row r="29" spans="1:23" x14ac:dyDescent="0.4">
      <c r="A29" s="14" t="s">
        <v>149</v>
      </c>
      <c r="B29">
        <v>1</v>
      </c>
      <c r="C29">
        <v>2</v>
      </c>
      <c r="D29">
        <v>7</v>
      </c>
      <c r="E29">
        <v>9</v>
      </c>
      <c r="S29" s="18">
        <f>AU1</f>
        <v>0</v>
      </c>
      <c r="U29" s="41" t="s">
        <v>1206</v>
      </c>
    </row>
    <row r="30" spans="1:23" x14ac:dyDescent="0.4">
      <c r="A30" s="14" t="s">
        <v>150</v>
      </c>
      <c r="B30">
        <v>1</v>
      </c>
      <c r="C30">
        <v>4</v>
      </c>
      <c r="D30">
        <v>11</v>
      </c>
      <c r="S30" s="18">
        <f>AV1</f>
        <v>0</v>
      </c>
      <c r="U30" s="41" t="s">
        <v>2539</v>
      </c>
    </row>
    <row r="31" spans="1:23" x14ac:dyDescent="0.4">
      <c r="A31" s="14" t="s">
        <v>151</v>
      </c>
      <c r="B31">
        <v>1</v>
      </c>
      <c r="C31">
        <v>5</v>
      </c>
      <c r="S31" s="18">
        <f>AW1</f>
        <v>0</v>
      </c>
      <c r="U31" s="41" t="s">
        <v>2541</v>
      </c>
    </row>
    <row r="32" spans="1:23" x14ac:dyDescent="0.4">
      <c r="A32" s="14" t="s">
        <v>152</v>
      </c>
      <c r="B32">
        <v>6</v>
      </c>
      <c r="C32">
        <v>7</v>
      </c>
      <c r="D32">
        <v>8</v>
      </c>
      <c r="S32" s="18">
        <f>AX1</f>
        <v>0</v>
      </c>
      <c r="U32" s="41" t="s">
        <v>2544</v>
      </c>
    </row>
    <row r="33" spans="1:21" x14ac:dyDescent="0.4">
      <c r="A33" s="14" t="s">
        <v>153</v>
      </c>
      <c r="B33">
        <v>10</v>
      </c>
      <c r="S33" s="18">
        <f>AY1</f>
        <v>0</v>
      </c>
      <c r="U33" s="41">
        <v>0</v>
      </c>
    </row>
    <row r="34" spans="1:21" x14ac:dyDescent="0.4">
      <c r="A34" s="14" t="s">
        <v>154</v>
      </c>
      <c r="B34">
        <v>1</v>
      </c>
      <c r="C34">
        <v>3</v>
      </c>
      <c r="D34">
        <v>15</v>
      </c>
      <c r="S34" s="18">
        <f>AZ1</f>
        <v>0</v>
      </c>
      <c r="U34" s="41" t="s">
        <v>1201</v>
      </c>
    </row>
    <row r="35" spans="1:21" x14ac:dyDescent="0.4">
      <c r="A35" s="14" t="s">
        <v>155</v>
      </c>
      <c r="B35">
        <v>1</v>
      </c>
      <c r="C35">
        <v>2</v>
      </c>
      <c r="D35">
        <v>3</v>
      </c>
      <c r="E35">
        <v>4</v>
      </c>
      <c r="F35">
        <v>9</v>
      </c>
      <c r="G35">
        <v>10</v>
      </c>
      <c r="H35">
        <v>11</v>
      </c>
      <c r="I35">
        <v>15</v>
      </c>
      <c r="S35" s="18">
        <f>BA1</f>
        <v>0</v>
      </c>
      <c r="U35" s="41" t="s">
        <v>2551</v>
      </c>
    </row>
    <row r="36" spans="1:21" x14ac:dyDescent="0.4">
      <c r="A36" s="14" t="s">
        <v>156</v>
      </c>
      <c r="B36">
        <v>15</v>
      </c>
      <c r="S36" s="18">
        <f>BB1</f>
        <v>0</v>
      </c>
      <c r="U36" s="41" t="s">
        <v>1846</v>
      </c>
    </row>
    <row r="37" spans="1:21" x14ac:dyDescent="0.4">
      <c r="A37" s="14" t="s">
        <v>157</v>
      </c>
      <c r="B37">
        <v>1</v>
      </c>
      <c r="C37">
        <v>2</v>
      </c>
      <c r="D37">
        <v>3</v>
      </c>
      <c r="E37">
        <v>13</v>
      </c>
      <c r="F37">
        <v>15</v>
      </c>
      <c r="S37" s="18">
        <f>BC1</f>
        <v>0</v>
      </c>
      <c r="U37" s="41" t="s">
        <v>1251</v>
      </c>
    </row>
    <row r="38" spans="1:21" x14ac:dyDescent="0.4">
      <c r="A38" s="14" t="s">
        <v>158</v>
      </c>
      <c r="B38">
        <v>2</v>
      </c>
      <c r="C38">
        <v>9</v>
      </c>
      <c r="D38">
        <v>12</v>
      </c>
      <c r="S38" s="18">
        <f>BD1</f>
        <v>0</v>
      </c>
      <c r="U38" s="41" t="s">
        <v>1370</v>
      </c>
    </row>
    <row r="39" spans="1:21" x14ac:dyDescent="0.4">
      <c r="A39" s="14" t="s">
        <v>159</v>
      </c>
      <c r="B39">
        <v>1</v>
      </c>
      <c r="C39">
        <v>6</v>
      </c>
      <c r="D39">
        <v>9</v>
      </c>
      <c r="S39" s="18">
        <f>BE1</f>
        <v>0</v>
      </c>
      <c r="U39" s="41" t="s">
        <v>2565</v>
      </c>
    </row>
    <row r="40" spans="1:21" x14ac:dyDescent="0.4">
      <c r="A40" s="14" t="s">
        <v>160</v>
      </c>
      <c r="B40">
        <v>1</v>
      </c>
      <c r="C40">
        <v>3</v>
      </c>
      <c r="D40">
        <v>15</v>
      </c>
      <c r="S40" s="18">
        <f>BF1</f>
        <v>0</v>
      </c>
      <c r="U40" s="41">
        <v>2</v>
      </c>
    </row>
    <row r="41" spans="1:21" x14ac:dyDescent="0.4">
      <c r="A41" s="14" t="s">
        <v>625</v>
      </c>
      <c r="B41">
        <v>1</v>
      </c>
      <c r="S41" s="18">
        <f>BG1</f>
        <v>0</v>
      </c>
      <c r="U41" s="41" t="s">
        <v>1763</v>
      </c>
    </row>
    <row r="42" spans="1:21" x14ac:dyDescent="0.4">
      <c r="A42" s="14" t="s">
        <v>161</v>
      </c>
      <c r="B42">
        <v>1</v>
      </c>
      <c r="C42">
        <v>2</v>
      </c>
      <c r="D42">
        <v>14</v>
      </c>
      <c r="S42" s="18">
        <f>BH1</f>
        <v>0</v>
      </c>
      <c r="U42" s="41" t="s">
        <v>2490</v>
      </c>
    </row>
    <row r="43" spans="1:21" x14ac:dyDescent="0.4">
      <c r="A43" s="14" t="s">
        <v>162</v>
      </c>
      <c r="B43">
        <v>4</v>
      </c>
      <c r="C43">
        <v>5</v>
      </c>
      <c r="D43">
        <v>8</v>
      </c>
      <c r="S43" s="18">
        <f>BI1</f>
        <v>0</v>
      </c>
      <c r="U43" s="41">
        <v>1</v>
      </c>
    </row>
    <row r="44" spans="1:21" x14ac:dyDescent="0.4">
      <c r="A44" s="14" t="s">
        <v>163</v>
      </c>
      <c r="B44">
        <v>15</v>
      </c>
      <c r="S44" s="18">
        <f>BJ1</f>
        <v>0</v>
      </c>
      <c r="U44" s="41" t="s">
        <v>1469</v>
      </c>
    </row>
    <row r="45" spans="1:21" x14ac:dyDescent="0.4">
      <c r="A45" s="14" t="s">
        <v>164</v>
      </c>
      <c r="B45">
        <v>1</v>
      </c>
      <c r="C45">
        <v>3</v>
      </c>
      <c r="D45">
        <v>11</v>
      </c>
      <c r="E45">
        <v>15</v>
      </c>
      <c r="S45" s="18">
        <f>BK1</f>
        <v>0</v>
      </c>
      <c r="U45" s="41" t="s">
        <v>1206</v>
      </c>
    </row>
    <row r="46" spans="1:21" x14ac:dyDescent="0.4">
      <c r="A46" s="14" t="s">
        <v>165</v>
      </c>
      <c r="B46">
        <v>1</v>
      </c>
      <c r="C46">
        <v>2</v>
      </c>
      <c r="S46" s="18">
        <f>BL1</f>
        <v>0</v>
      </c>
      <c r="U46" s="41">
        <v>0</v>
      </c>
    </row>
    <row r="47" spans="1:21" x14ac:dyDescent="0.4">
      <c r="A47" s="14" t="s">
        <v>166</v>
      </c>
      <c r="B47">
        <v>2</v>
      </c>
      <c r="C47">
        <v>3</v>
      </c>
      <c r="S47" s="18">
        <f>BM1</f>
        <v>0</v>
      </c>
      <c r="U47" s="41" t="s">
        <v>1780</v>
      </c>
    </row>
    <row r="48" spans="1:21" x14ac:dyDescent="0.4">
      <c r="A48" s="14" t="s">
        <v>167</v>
      </c>
      <c r="B48">
        <v>1</v>
      </c>
      <c r="C48">
        <v>9</v>
      </c>
      <c r="S48" s="18">
        <f>BN1</f>
        <v>0</v>
      </c>
      <c r="U48" s="41">
        <v>0</v>
      </c>
    </row>
    <row r="49" spans="1:21" x14ac:dyDescent="0.4">
      <c r="A49" s="14" t="s">
        <v>168</v>
      </c>
      <c r="B49">
        <v>2</v>
      </c>
      <c r="C49">
        <v>3</v>
      </c>
      <c r="D49">
        <v>9</v>
      </c>
      <c r="E49">
        <v>10</v>
      </c>
      <c r="F49">
        <v>15</v>
      </c>
      <c r="S49" s="18">
        <f>BO1</f>
        <v>0</v>
      </c>
      <c r="U49" s="41" t="s">
        <v>2589</v>
      </c>
    </row>
    <row r="50" spans="1:21" x14ac:dyDescent="0.4">
      <c r="A50" s="14" t="s">
        <v>169</v>
      </c>
      <c r="B50">
        <v>1</v>
      </c>
      <c r="S50" s="18">
        <f>BP1</f>
        <v>0</v>
      </c>
      <c r="U50" s="41" t="s">
        <v>1198</v>
      </c>
    </row>
    <row r="51" spans="1:21" x14ac:dyDescent="0.4">
      <c r="A51" s="14" t="s">
        <v>170</v>
      </c>
      <c r="B51">
        <v>4</v>
      </c>
      <c r="C51">
        <v>15</v>
      </c>
      <c r="S51" s="18">
        <f>BQ1</f>
        <v>0</v>
      </c>
      <c r="U51" s="41" t="s">
        <v>1206</v>
      </c>
    </row>
    <row r="52" spans="1:21" x14ac:dyDescent="0.4">
      <c r="A52" s="14" t="s">
        <v>171</v>
      </c>
      <c r="B52">
        <v>1</v>
      </c>
      <c r="C52">
        <v>2</v>
      </c>
      <c r="D52">
        <v>3</v>
      </c>
      <c r="E52">
        <v>13</v>
      </c>
      <c r="S52" s="18">
        <f>BR1</f>
        <v>0</v>
      </c>
      <c r="U52" s="41" t="s">
        <v>2600</v>
      </c>
    </row>
    <row r="53" spans="1:21" x14ac:dyDescent="0.4">
      <c r="A53" s="14" t="s">
        <v>172</v>
      </c>
      <c r="B53">
        <v>2</v>
      </c>
      <c r="C53">
        <v>9</v>
      </c>
      <c r="S53" s="18">
        <f>BS1</f>
        <v>0</v>
      </c>
      <c r="U53" s="41" t="s">
        <v>1754</v>
      </c>
    </row>
    <row r="54" spans="1:21" x14ac:dyDescent="0.4">
      <c r="A54" s="14" t="s">
        <v>173</v>
      </c>
      <c r="B54">
        <v>0</v>
      </c>
      <c r="S54" s="18">
        <f>BT1</f>
        <v>0</v>
      </c>
      <c r="U54" s="41" t="s">
        <v>1494</v>
      </c>
    </row>
    <row r="55" spans="1:21" x14ac:dyDescent="0.4">
      <c r="A55" s="14" t="s">
        <v>174</v>
      </c>
      <c r="B55">
        <v>1</v>
      </c>
      <c r="C55">
        <v>3</v>
      </c>
      <c r="D55">
        <v>4</v>
      </c>
      <c r="E55">
        <v>15</v>
      </c>
      <c r="S55" s="18">
        <f>BU1</f>
        <v>0</v>
      </c>
      <c r="U55" s="41" t="s">
        <v>2609</v>
      </c>
    </row>
    <row r="56" spans="1:21" x14ac:dyDescent="0.4">
      <c r="A56" s="14" t="s">
        <v>175</v>
      </c>
      <c r="B56">
        <v>1</v>
      </c>
      <c r="C56">
        <v>15</v>
      </c>
      <c r="S56" s="18">
        <f>BV1</f>
        <v>0</v>
      </c>
    </row>
    <row r="57" spans="1:21" x14ac:dyDescent="0.4">
      <c r="A57" s="14" t="s">
        <v>176</v>
      </c>
      <c r="B57">
        <v>1</v>
      </c>
      <c r="C57">
        <v>16</v>
      </c>
      <c r="S57" s="18">
        <f>BW1</f>
        <v>0</v>
      </c>
    </row>
    <row r="58" spans="1:21" x14ac:dyDescent="0.4">
      <c r="A58" s="14" t="s">
        <v>177</v>
      </c>
      <c r="B58">
        <v>2</v>
      </c>
      <c r="S58" s="18">
        <f>BX1</f>
        <v>0</v>
      </c>
    </row>
    <row r="59" spans="1:21" x14ac:dyDescent="0.4">
      <c r="A59" s="14" t="s">
        <v>178</v>
      </c>
      <c r="B59">
        <v>1</v>
      </c>
      <c r="C59">
        <v>3</v>
      </c>
      <c r="D59">
        <v>9</v>
      </c>
      <c r="E59">
        <v>10</v>
      </c>
      <c r="F59">
        <v>11</v>
      </c>
      <c r="S59" s="18">
        <f>BY1</f>
        <v>0</v>
      </c>
    </row>
    <row r="60" spans="1:21" x14ac:dyDescent="0.4">
      <c r="A60" s="14" t="s">
        <v>179</v>
      </c>
      <c r="B60">
        <v>2</v>
      </c>
      <c r="C60">
        <v>6</v>
      </c>
      <c r="D60">
        <v>8</v>
      </c>
      <c r="S60" s="18">
        <f>BZ1</f>
        <v>0</v>
      </c>
    </row>
    <row r="61" spans="1:21" x14ac:dyDescent="0.4">
      <c r="A61" s="14" t="s">
        <v>1700</v>
      </c>
      <c r="B61">
        <v>1</v>
      </c>
      <c r="C61">
        <v>3</v>
      </c>
      <c r="S61" s="18">
        <f>CA1</f>
        <v>0</v>
      </c>
    </row>
    <row r="62" spans="1:21" x14ac:dyDescent="0.4">
      <c r="A62" s="14" t="s">
        <v>181</v>
      </c>
      <c r="B62">
        <v>8</v>
      </c>
      <c r="S62" s="18">
        <f>CB1</f>
        <v>0</v>
      </c>
    </row>
    <row r="63" spans="1:21" x14ac:dyDescent="0.4">
      <c r="A63" s="14" t="s">
        <v>182</v>
      </c>
      <c r="B63">
        <v>1</v>
      </c>
      <c r="S63" s="18">
        <f>CC1</f>
        <v>0</v>
      </c>
    </row>
    <row r="64" spans="1:21" x14ac:dyDescent="0.4">
      <c r="A64" s="14" t="s">
        <v>183</v>
      </c>
      <c r="B64">
        <v>1</v>
      </c>
      <c r="C64">
        <v>3</v>
      </c>
      <c r="D64">
        <v>15</v>
      </c>
      <c r="S64" s="18">
        <f>CD1</f>
        <v>0</v>
      </c>
    </row>
    <row r="65" spans="1:19" x14ac:dyDescent="0.4">
      <c r="A65" s="14" t="s">
        <v>184</v>
      </c>
      <c r="B65">
        <v>4</v>
      </c>
      <c r="C65">
        <v>5</v>
      </c>
      <c r="D65">
        <v>8</v>
      </c>
      <c r="E65">
        <v>9</v>
      </c>
      <c r="S65" s="18">
        <f>CE1</f>
        <v>0</v>
      </c>
    </row>
    <row r="66" spans="1:19" x14ac:dyDescent="0.4">
      <c r="A66" s="14" t="s">
        <v>185</v>
      </c>
      <c r="B66">
        <v>2</v>
      </c>
      <c r="S66" s="18">
        <f>CF1</f>
        <v>0</v>
      </c>
    </row>
    <row r="67" spans="1:19" x14ac:dyDescent="0.4">
      <c r="A67" s="14" t="s">
        <v>186</v>
      </c>
      <c r="B67">
        <v>5</v>
      </c>
      <c r="C67">
        <v>9</v>
      </c>
      <c r="D67">
        <v>15</v>
      </c>
      <c r="S67" s="18">
        <f>CG1</f>
        <v>0</v>
      </c>
    </row>
    <row r="68" spans="1:19" x14ac:dyDescent="0.4">
      <c r="A68" s="14" t="s">
        <v>187</v>
      </c>
      <c r="B68">
        <v>1</v>
      </c>
      <c r="C68">
        <v>3</v>
      </c>
      <c r="D68">
        <v>15</v>
      </c>
      <c r="S68" s="18">
        <f>CH1</f>
        <v>0</v>
      </c>
    </row>
    <row r="69" spans="1:19" x14ac:dyDescent="0.4">
      <c r="A69" s="14" t="s">
        <v>188</v>
      </c>
      <c r="B69">
        <v>1</v>
      </c>
      <c r="C69">
        <v>9</v>
      </c>
      <c r="D69">
        <v>10</v>
      </c>
      <c r="S69" s="18">
        <f>CI1</f>
        <v>0</v>
      </c>
    </row>
    <row r="70" spans="1:19" x14ac:dyDescent="0.4">
      <c r="A70" s="14" t="s">
        <v>189</v>
      </c>
      <c r="B70">
        <v>1</v>
      </c>
      <c r="C70">
        <v>2</v>
      </c>
      <c r="S70" s="18">
        <f>CJ1</f>
        <v>0</v>
      </c>
    </row>
    <row r="71" spans="1:19" x14ac:dyDescent="0.4">
      <c r="A71" s="14" t="s">
        <v>190</v>
      </c>
      <c r="B71">
        <v>1</v>
      </c>
      <c r="C71">
        <v>3</v>
      </c>
      <c r="D71">
        <v>8</v>
      </c>
      <c r="S71" s="18">
        <f>CK1</f>
        <v>0</v>
      </c>
    </row>
    <row r="72" spans="1:19" x14ac:dyDescent="0.4">
      <c r="A72" s="14" t="s">
        <v>191</v>
      </c>
      <c r="B72">
        <v>1</v>
      </c>
      <c r="C72">
        <v>4</v>
      </c>
      <c r="S72" s="18">
        <f>CL1</f>
        <v>0</v>
      </c>
    </row>
    <row r="73" spans="1:19" x14ac:dyDescent="0.4">
      <c r="A73" s="14" t="s">
        <v>192</v>
      </c>
      <c r="B73">
        <v>0</v>
      </c>
      <c r="S73" s="18">
        <f>CM1</f>
        <v>0</v>
      </c>
    </row>
    <row r="74" spans="1:19" x14ac:dyDescent="0.4">
      <c r="A74" s="14" t="s">
        <v>193</v>
      </c>
      <c r="B74">
        <v>1</v>
      </c>
      <c r="C74">
        <v>2</v>
      </c>
      <c r="S74" s="18">
        <f>CN1</f>
        <v>0</v>
      </c>
    </row>
    <row r="75" spans="1:19" x14ac:dyDescent="0.4">
      <c r="A75" s="14" t="s">
        <v>194</v>
      </c>
      <c r="B75">
        <v>1</v>
      </c>
      <c r="C75">
        <v>3</v>
      </c>
      <c r="D75">
        <v>4</v>
      </c>
      <c r="E75">
        <v>5</v>
      </c>
      <c r="S75" s="18">
        <f>CO1</f>
        <v>0</v>
      </c>
    </row>
    <row r="76" spans="1:19" x14ac:dyDescent="0.4">
      <c r="A76" s="14" t="s">
        <v>195</v>
      </c>
      <c r="B76">
        <v>1</v>
      </c>
      <c r="C76">
        <v>2</v>
      </c>
      <c r="D76">
        <v>4</v>
      </c>
      <c r="E76">
        <v>9</v>
      </c>
      <c r="F76">
        <v>15</v>
      </c>
      <c r="S76" s="18">
        <f>CP1</f>
        <v>0</v>
      </c>
    </row>
    <row r="77" spans="1:19" x14ac:dyDescent="0.4">
      <c r="A77" s="14" t="s">
        <v>196</v>
      </c>
      <c r="B77">
        <v>1</v>
      </c>
      <c r="C77">
        <v>8</v>
      </c>
      <c r="D77">
        <v>10</v>
      </c>
      <c r="S77" s="18">
        <v>2</v>
      </c>
    </row>
    <row r="78" spans="1:19" x14ac:dyDescent="0.4">
      <c r="A78" s="14" t="s">
        <v>197</v>
      </c>
      <c r="B78">
        <v>0</v>
      </c>
      <c r="S78" s="18">
        <f>CR1</f>
        <v>0</v>
      </c>
    </row>
    <row r="79" spans="1:19" x14ac:dyDescent="0.4">
      <c r="A79" s="14" t="s">
        <v>198</v>
      </c>
      <c r="B79">
        <v>1</v>
      </c>
      <c r="C79">
        <v>4</v>
      </c>
      <c r="S79" s="18">
        <f>CS1</f>
        <v>0</v>
      </c>
    </row>
    <row r="80" spans="1:19" x14ac:dyDescent="0.4">
      <c r="A80" s="14" t="s">
        <v>199</v>
      </c>
      <c r="B80">
        <v>7</v>
      </c>
      <c r="C80">
        <v>8</v>
      </c>
      <c r="D80">
        <v>10</v>
      </c>
      <c r="E80">
        <v>11</v>
      </c>
      <c r="S80" s="18">
        <f>CT1</f>
        <v>0</v>
      </c>
    </row>
    <row r="81" spans="1:19" x14ac:dyDescent="0.4">
      <c r="A81" s="14" t="s">
        <v>2091</v>
      </c>
      <c r="B81">
        <v>1</v>
      </c>
      <c r="C81">
        <v>2</v>
      </c>
      <c r="D81">
        <v>8</v>
      </c>
      <c r="S81" s="18">
        <f>CU1</f>
        <v>0</v>
      </c>
    </row>
    <row r="82" spans="1:19" x14ac:dyDescent="0.4">
      <c r="A82" s="14" t="s">
        <v>200</v>
      </c>
      <c r="B82">
        <v>4</v>
      </c>
      <c r="C82">
        <v>6</v>
      </c>
      <c r="S82" s="18">
        <f>CV1</f>
        <v>0</v>
      </c>
    </row>
    <row r="83" spans="1:19" x14ac:dyDescent="0.4">
      <c r="A83" s="14" t="s">
        <v>201</v>
      </c>
      <c r="B83">
        <v>1</v>
      </c>
      <c r="C83">
        <v>3</v>
      </c>
      <c r="D83">
        <v>8</v>
      </c>
      <c r="E83">
        <v>15</v>
      </c>
      <c r="S83" s="18">
        <f>CW1</f>
        <v>0</v>
      </c>
    </row>
    <row r="84" spans="1:19" x14ac:dyDescent="0.4">
      <c r="A84" s="14" t="s">
        <v>202</v>
      </c>
      <c r="B84">
        <v>2</v>
      </c>
      <c r="C84">
        <v>5</v>
      </c>
      <c r="D84">
        <v>6</v>
      </c>
      <c r="E84">
        <v>8</v>
      </c>
      <c r="F84">
        <v>9</v>
      </c>
      <c r="S84" s="18">
        <f>CX1</f>
        <v>0</v>
      </c>
    </row>
    <row r="85" spans="1:19" x14ac:dyDescent="0.4">
      <c r="A85" s="14" t="s">
        <v>203</v>
      </c>
      <c r="B85">
        <v>2</v>
      </c>
      <c r="S85" s="18">
        <f>CY1</f>
        <v>0</v>
      </c>
    </row>
    <row r="86" spans="1:19" x14ac:dyDescent="0.4">
      <c r="A86" s="14" t="s">
        <v>204</v>
      </c>
      <c r="B86">
        <v>1</v>
      </c>
      <c r="C86">
        <v>2</v>
      </c>
      <c r="D86">
        <v>3</v>
      </c>
      <c r="E86">
        <v>6</v>
      </c>
      <c r="F86">
        <v>10</v>
      </c>
      <c r="S86" s="18">
        <f>CZ1</f>
        <v>0</v>
      </c>
    </row>
    <row r="87" spans="1:19" x14ac:dyDescent="0.4">
      <c r="A87" s="14" t="s">
        <v>205</v>
      </c>
      <c r="B87">
        <v>1</v>
      </c>
      <c r="C87">
        <v>2</v>
      </c>
      <c r="D87">
        <v>5</v>
      </c>
      <c r="E87">
        <v>6</v>
      </c>
      <c r="S87" s="18">
        <f>DA1</f>
        <v>0</v>
      </c>
    </row>
    <row r="88" spans="1:19" x14ac:dyDescent="0.4">
      <c r="A88" s="14" t="s">
        <v>206</v>
      </c>
      <c r="B88">
        <v>1</v>
      </c>
      <c r="S88" s="18">
        <f>DB1</f>
        <v>0</v>
      </c>
    </row>
    <row r="89" spans="1:19" x14ac:dyDescent="0.4">
      <c r="A89" s="14" t="s">
        <v>207</v>
      </c>
      <c r="B89">
        <v>1</v>
      </c>
      <c r="C89">
        <v>3</v>
      </c>
      <c r="D89">
        <v>10</v>
      </c>
      <c r="S89" s="18">
        <f>DC1</f>
        <v>0</v>
      </c>
    </row>
    <row r="90" spans="1:19" x14ac:dyDescent="0.4">
      <c r="A90" s="14" t="s">
        <v>208</v>
      </c>
      <c r="B90">
        <v>1</v>
      </c>
      <c r="C90">
        <v>2</v>
      </c>
      <c r="S90" s="18">
        <f>DD1</f>
        <v>0</v>
      </c>
    </row>
    <row r="91" spans="1:19" x14ac:dyDescent="0.4">
      <c r="A91" s="14" t="s">
        <v>209</v>
      </c>
      <c r="B91">
        <v>0</v>
      </c>
      <c r="S91" s="18">
        <f>DE1</f>
        <v>0</v>
      </c>
    </row>
    <row r="92" spans="1:19" x14ac:dyDescent="0.4">
      <c r="A92" s="14" t="s">
        <v>210</v>
      </c>
      <c r="B92">
        <v>1</v>
      </c>
      <c r="C92">
        <v>3</v>
      </c>
      <c r="D92">
        <v>4</v>
      </c>
      <c r="E92">
        <v>10</v>
      </c>
      <c r="F92">
        <v>15</v>
      </c>
      <c r="S92" s="18">
        <f>DF1</f>
        <v>0</v>
      </c>
    </row>
    <row r="93" spans="1:19" x14ac:dyDescent="0.4">
      <c r="A93" s="14" t="s">
        <v>211</v>
      </c>
      <c r="B93">
        <v>0</v>
      </c>
      <c r="S93" s="18">
        <f>DG1</f>
        <v>0</v>
      </c>
    </row>
    <row r="94" spans="1:19" x14ac:dyDescent="0.4">
      <c r="A94" s="14" t="s">
        <v>212</v>
      </c>
      <c r="B94">
        <v>1</v>
      </c>
      <c r="C94">
        <v>2</v>
      </c>
      <c r="D94">
        <v>3</v>
      </c>
      <c r="E94">
        <v>6</v>
      </c>
      <c r="F94">
        <v>8</v>
      </c>
      <c r="G94">
        <v>9</v>
      </c>
      <c r="H94">
        <v>10</v>
      </c>
      <c r="I94">
        <v>15</v>
      </c>
      <c r="S94" s="18">
        <f>DH1</f>
        <v>0</v>
      </c>
    </row>
    <row r="95" spans="1:19" x14ac:dyDescent="0.4">
      <c r="A95" s="14" t="s">
        <v>213</v>
      </c>
      <c r="B95">
        <v>1</v>
      </c>
      <c r="C95">
        <v>2</v>
      </c>
      <c r="D95">
        <v>3</v>
      </c>
      <c r="S95" s="18">
        <f>DI1</f>
        <v>0</v>
      </c>
    </row>
    <row r="96" spans="1:19" x14ac:dyDescent="0.4">
      <c r="A96" s="14" t="s">
        <v>214</v>
      </c>
      <c r="B96">
        <v>1</v>
      </c>
      <c r="C96">
        <v>2</v>
      </c>
      <c r="S96" s="18">
        <f>DJ1</f>
        <v>0</v>
      </c>
    </row>
    <row r="97" spans="1:19" x14ac:dyDescent="0.4">
      <c r="A97" s="14" t="s">
        <v>215</v>
      </c>
      <c r="B97">
        <v>1</v>
      </c>
      <c r="C97">
        <v>11</v>
      </c>
      <c r="D97">
        <v>15</v>
      </c>
      <c r="S97" s="18">
        <f>DK1</f>
        <v>0</v>
      </c>
    </row>
    <row r="98" spans="1:19" x14ac:dyDescent="0.4">
      <c r="A98" s="14" t="s">
        <v>216</v>
      </c>
      <c r="B98">
        <v>1</v>
      </c>
      <c r="C98">
        <v>3</v>
      </c>
      <c r="D98">
        <v>6</v>
      </c>
      <c r="S98" s="18">
        <f>DL1</f>
        <v>0</v>
      </c>
    </row>
    <row r="99" spans="1:19" x14ac:dyDescent="0.4">
      <c r="A99" s="14" t="s">
        <v>217</v>
      </c>
      <c r="B99">
        <v>1</v>
      </c>
      <c r="C99">
        <v>2</v>
      </c>
      <c r="D99">
        <v>15</v>
      </c>
      <c r="S99" s="18">
        <f>DM1</f>
        <v>0</v>
      </c>
    </row>
    <row r="100" spans="1:19" x14ac:dyDescent="0.4">
      <c r="A100" s="14" t="s">
        <v>218</v>
      </c>
      <c r="B100">
        <v>1</v>
      </c>
      <c r="C100">
        <v>2</v>
      </c>
      <c r="D100">
        <v>4</v>
      </c>
      <c r="E100">
        <v>10</v>
      </c>
      <c r="S100" s="18">
        <f>DN1</f>
        <v>0</v>
      </c>
    </row>
  </sheetData>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topLeftCell="A39" zoomScaleNormal="100" workbookViewId="0">
      <selection activeCell="G54" sqref="G54:U54"/>
    </sheetView>
  </sheetViews>
  <sheetFormatPr defaultRowHeight="18.75" x14ac:dyDescent="0.4"/>
  <cols>
    <col min="1" max="1" width="7.375" style="2" customWidth="1"/>
    <col min="2" max="21" width="6.125" customWidth="1"/>
  </cols>
  <sheetData>
    <row r="1" spans="1:22" x14ac:dyDescent="0.4">
      <c r="A1" s="3"/>
      <c r="B1" s="3" t="s">
        <v>1500</v>
      </c>
      <c r="C1" s="3" t="s">
        <v>1501</v>
      </c>
      <c r="D1" s="3" t="s">
        <v>1502</v>
      </c>
      <c r="E1" s="3" t="s">
        <v>1503</v>
      </c>
      <c r="F1" s="3" t="s">
        <v>1504</v>
      </c>
      <c r="G1" s="3" t="s">
        <v>1505</v>
      </c>
      <c r="H1" s="3" t="s">
        <v>1506</v>
      </c>
      <c r="I1" s="3" t="s">
        <v>1507</v>
      </c>
      <c r="J1" s="3" t="s">
        <v>1508</v>
      </c>
      <c r="K1" s="3" t="s">
        <v>1509</v>
      </c>
      <c r="L1" s="3" t="s">
        <v>1510</v>
      </c>
      <c r="M1" s="3" t="s">
        <v>1511</v>
      </c>
      <c r="N1" s="3" t="s">
        <v>1512</v>
      </c>
      <c r="O1" s="3" t="s">
        <v>1513</v>
      </c>
      <c r="P1" s="3" t="s">
        <v>1514</v>
      </c>
      <c r="Q1" s="3" t="s">
        <v>1515</v>
      </c>
      <c r="R1" s="3" t="s">
        <v>1516</v>
      </c>
      <c r="S1" s="3" t="s">
        <v>1517</v>
      </c>
      <c r="T1" s="3" t="s">
        <v>1518</v>
      </c>
      <c r="U1" s="3" t="s">
        <v>1519</v>
      </c>
      <c r="V1" s="2">
        <v>0</v>
      </c>
    </row>
    <row r="2" spans="1:22" x14ac:dyDescent="0.4">
      <c r="A2" s="3" t="s">
        <v>0</v>
      </c>
      <c r="B2" s="3">
        <v>1</v>
      </c>
      <c r="C2" s="3">
        <v>1</v>
      </c>
      <c r="D2" s="3">
        <v>2</v>
      </c>
      <c r="E2" s="3">
        <v>1</v>
      </c>
      <c r="F2" s="3">
        <v>2</v>
      </c>
      <c r="G2" s="3">
        <v>1</v>
      </c>
      <c r="H2" s="3">
        <v>1</v>
      </c>
      <c r="I2" s="3">
        <v>2</v>
      </c>
      <c r="J2" s="3">
        <v>1</v>
      </c>
      <c r="K2" s="3">
        <v>1</v>
      </c>
      <c r="L2" s="3">
        <v>2</v>
      </c>
      <c r="M2" s="3">
        <v>2</v>
      </c>
      <c r="N2" s="3">
        <v>1</v>
      </c>
      <c r="O2" s="3">
        <v>1</v>
      </c>
      <c r="P2" s="3">
        <v>1</v>
      </c>
      <c r="Q2" s="3">
        <v>1</v>
      </c>
      <c r="R2" s="3">
        <v>1</v>
      </c>
      <c r="S2" s="3">
        <v>1</v>
      </c>
      <c r="T2" s="3">
        <v>1</v>
      </c>
      <c r="U2" s="3">
        <v>1</v>
      </c>
      <c r="V2" s="2">
        <v>1</v>
      </c>
    </row>
    <row r="3" spans="1:22" x14ac:dyDescent="0.4">
      <c r="A3" s="3" t="s">
        <v>97</v>
      </c>
      <c r="B3" s="3">
        <v>5</v>
      </c>
      <c r="C3" s="3">
        <v>5</v>
      </c>
      <c r="D3" s="3">
        <v>7</v>
      </c>
      <c r="E3" s="3">
        <v>4</v>
      </c>
      <c r="F3" s="3">
        <v>4</v>
      </c>
      <c r="G3" s="3">
        <v>2</v>
      </c>
      <c r="H3" s="3">
        <v>2</v>
      </c>
      <c r="I3" s="3">
        <v>2</v>
      </c>
      <c r="J3" s="3">
        <v>5</v>
      </c>
      <c r="K3" s="3">
        <v>4</v>
      </c>
      <c r="L3" s="3">
        <v>7</v>
      </c>
      <c r="M3" s="3">
        <v>3</v>
      </c>
      <c r="N3" s="3">
        <v>4</v>
      </c>
      <c r="O3" s="3">
        <v>5</v>
      </c>
      <c r="P3" s="3">
        <v>1</v>
      </c>
      <c r="Q3" s="3">
        <v>6</v>
      </c>
      <c r="R3" s="3">
        <v>6</v>
      </c>
      <c r="S3" s="3">
        <v>2</v>
      </c>
      <c r="T3" s="3">
        <v>7</v>
      </c>
      <c r="U3" s="3">
        <v>7</v>
      </c>
      <c r="V3" s="2">
        <v>2</v>
      </c>
    </row>
    <row r="4" spans="1:22" x14ac:dyDescent="0.4">
      <c r="A4" s="3" t="s">
        <v>98</v>
      </c>
      <c r="B4" s="3">
        <v>15</v>
      </c>
      <c r="C4" s="3">
        <v>6</v>
      </c>
      <c r="D4" s="3">
        <v>4</v>
      </c>
      <c r="E4" s="3">
        <v>11</v>
      </c>
      <c r="F4" s="3">
        <v>5</v>
      </c>
      <c r="G4" s="3">
        <v>7</v>
      </c>
      <c r="H4" s="3">
        <v>3</v>
      </c>
      <c r="I4" s="3">
        <v>5</v>
      </c>
      <c r="J4" s="3">
        <v>16</v>
      </c>
      <c r="K4" s="3">
        <v>11</v>
      </c>
      <c r="L4" s="3">
        <v>11</v>
      </c>
      <c r="M4" s="3">
        <v>10</v>
      </c>
      <c r="N4" s="3">
        <v>11</v>
      </c>
      <c r="O4" s="3">
        <v>1</v>
      </c>
      <c r="P4" s="3">
        <v>11</v>
      </c>
      <c r="Q4" s="3">
        <v>4</v>
      </c>
      <c r="R4" s="3">
        <v>9</v>
      </c>
      <c r="S4" s="3">
        <v>14</v>
      </c>
      <c r="T4" s="3">
        <v>5</v>
      </c>
      <c r="U4" s="3">
        <v>1</v>
      </c>
      <c r="V4" s="2">
        <v>3</v>
      </c>
    </row>
    <row r="5" spans="1:22" x14ac:dyDescent="0.4">
      <c r="A5" s="3" t="s">
        <v>99</v>
      </c>
      <c r="B5" s="3">
        <v>2</v>
      </c>
      <c r="C5" s="3">
        <v>3</v>
      </c>
      <c r="D5" s="3">
        <v>2</v>
      </c>
      <c r="E5" s="3">
        <v>3</v>
      </c>
      <c r="F5" s="3">
        <v>3</v>
      </c>
      <c r="G5" s="3">
        <v>3</v>
      </c>
      <c r="H5" s="3">
        <v>3</v>
      </c>
      <c r="I5" s="3">
        <v>4</v>
      </c>
      <c r="J5" s="3">
        <v>3</v>
      </c>
      <c r="K5" s="3">
        <v>3</v>
      </c>
      <c r="L5" s="3">
        <v>3</v>
      </c>
      <c r="M5" s="3">
        <v>3</v>
      </c>
      <c r="N5" s="3">
        <v>3</v>
      </c>
      <c r="O5" s="3">
        <v>2</v>
      </c>
      <c r="P5" s="3">
        <v>3</v>
      </c>
      <c r="Q5" s="3">
        <v>2</v>
      </c>
      <c r="R5" s="3">
        <v>2</v>
      </c>
      <c r="S5" s="3">
        <v>3</v>
      </c>
      <c r="T5" s="3">
        <v>3</v>
      </c>
      <c r="U5" s="3">
        <v>3</v>
      </c>
      <c r="V5" s="2">
        <v>4</v>
      </c>
    </row>
    <row r="6" spans="1:22" x14ac:dyDescent="0.4">
      <c r="A6" s="3" t="s">
        <v>100</v>
      </c>
      <c r="B6" s="3">
        <v>1</v>
      </c>
      <c r="C6" s="3">
        <v>1</v>
      </c>
      <c r="D6" s="3">
        <v>4</v>
      </c>
      <c r="E6" s="3">
        <v>4</v>
      </c>
      <c r="F6" s="3">
        <v>1</v>
      </c>
      <c r="G6" s="3">
        <v>1</v>
      </c>
      <c r="H6" s="3">
        <v>5</v>
      </c>
      <c r="I6" s="3">
        <v>5</v>
      </c>
      <c r="J6" s="3">
        <v>3</v>
      </c>
      <c r="K6" s="3">
        <v>1</v>
      </c>
      <c r="L6" s="3">
        <v>6</v>
      </c>
      <c r="M6" s="3">
        <v>2</v>
      </c>
      <c r="N6" s="3">
        <v>6</v>
      </c>
      <c r="O6" s="3">
        <v>3</v>
      </c>
      <c r="P6" s="3">
        <v>5</v>
      </c>
      <c r="Q6" s="3">
        <v>3</v>
      </c>
      <c r="R6" s="3">
        <v>2</v>
      </c>
      <c r="S6" s="3">
        <v>4</v>
      </c>
      <c r="T6" s="3">
        <v>6</v>
      </c>
      <c r="U6" s="3">
        <v>6</v>
      </c>
      <c r="V6" s="2">
        <v>5</v>
      </c>
    </row>
    <row r="7" spans="1:22" x14ac:dyDescent="0.4">
      <c r="A7" s="3" t="s">
        <v>101</v>
      </c>
      <c r="B7" s="40">
        <v>0</v>
      </c>
      <c r="C7" s="40">
        <v>4</v>
      </c>
      <c r="D7" s="40">
        <v>2</v>
      </c>
      <c r="E7" s="40">
        <v>6</v>
      </c>
      <c r="F7" s="40">
        <v>0</v>
      </c>
      <c r="G7" s="40">
        <v>2</v>
      </c>
      <c r="H7" s="40">
        <v>1</v>
      </c>
      <c r="I7" s="40">
        <v>4</v>
      </c>
      <c r="J7" s="40">
        <v>1</v>
      </c>
      <c r="K7" s="40">
        <v>1</v>
      </c>
      <c r="L7" s="40">
        <v>4</v>
      </c>
      <c r="M7" s="40">
        <v>4</v>
      </c>
      <c r="N7" s="40">
        <v>4</v>
      </c>
      <c r="O7" s="40">
        <v>4</v>
      </c>
      <c r="P7" s="40">
        <v>1</v>
      </c>
      <c r="Q7" s="40">
        <v>4</v>
      </c>
      <c r="R7" s="40">
        <v>4</v>
      </c>
      <c r="S7" s="40">
        <v>4</v>
      </c>
      <c r="T7" s="40">
        <v>4</v>
      </c>
      <c r="U7" s="40">
        <v>4</v>
      </c>
      <c r="V7" s="2">
        <v>6</v>
      </c>
    </row>
    <row r="8" spans="1:22" x14ac:dyDescent="0.4">
      <c r="A8" s="3" t="s">
        <v>1171</v>
      </c>
      <c r="B8" s="3">
        <v>4</v>
      </c>
      <c r="C8" s="3">
        <v>3</v>
      </c>
      <c r="D8" s="3">
        <v>4</v>
      </c>
      <c r="E8" s="3">
        <v>4</v>
      </c>
      <c r="F8" s="3">
        <v>4</v>
      </c>
      <c r="G8" s="3">
        <v>3</v>
      </c>
      <c r="H8" s="3">
        <v>2</v>
      </c>
      <c r="I8" s="3">
        <v>2</v>
      </c>
      <c r="J8" s="3">
        <v>4</v>
      </c>
      <c r="K8" s="3">
        <v>0</v>
      </c>
      <c r="L8" s="3">
        <v>3</v>
      </c>
      <c r="M8" s="3">
        <v>4</v>
      </c>
      <c r="N8" s="3">
        <v>3</v>
      </c>
      <c r="O8" s="3">
        <v>3</v>
      </c>
      <c r="P8" s="3">
        <v>4</v>
      </c>
      <c r="Q8" s="3">
        <v>2</v>
      </c>
      <c r="R8" s="3">
        <v>4</v>
      </c>
      <c r="S8" s="3">
        <v>4</v>
      </c>
      <c r="T8" s="3">
        <v>2</v>
      </c>
      <c r="U8" s="3">
        <v>4</v>
      </c>
      <c r="V8" s="2">
        <v>7</v>
      </c>
    </row>
    <row r="9" spans="1:22" x14ac:dyDescent="0.4">
      <c r="A9" s="3" t="s">
        <v>1172</v>
      </c>
      <c r="B9" s="3">
        <v>3</v>
      </c>
      <c r="C9" s="3">
        <v>2</v>
      </c>
      <c r="D9" s="3">
        <v>3</v>
      </c>
      <c r="E9" s="3">
        <v>2</v>
      </c>
      <c r="F9" s="3">
        <v>2</v>
      </c>
      <c r="G9" s="3">
        <v>3</v>
      </c>
      <c r="H9" s="3">
        <v>2</v>
      </c>
      <c r="I9" s="3">
        <v>2</v>
      </c>
      <c r="J9" s="3">
        <v>3</v>
      </c>
      <c r="K9" s="3">
        <v>3</v>
      </c>
      <c r="L9" s="3">
        <v>2</v>
      </c>
      <c r="M9" s="3">
        <v>3</v>
      </c>
      <c r="N9" s="3">
        <v>2</v>
      </c>
      <c r="O9" s="3">
        <v>3</v>
      </c>
      <c r="P9" s="3">
        <v>2</v>
      </c>
      <c r="Q9" s="3">
        <v>2</v>
      </c>
      <c r="R9" s="3">
        <v>3</v>
      </c>
      <c r="S9" s="3">
        <v>3</v>
      </c>
      <c r="T9" s="3">
        <v>3</v>
      </c>
      <c r="U9" s="3">
        <v>3</v>
      </c>
      <c r="V9" s="2">
        <v>8</v>
      </c>
    </row>
    <row r="10" spans="1:22" x14ac:dyDescent="0.4">
      <c r="A10" s="4" t="s">
        <v>109</v>
      </c>
      <c r="B10" s="3">
        <v>3</v>
      </c>
      <c r="C10" s="3">
        <v>2</v>
      </c>
      <c r="D10" s="3">
        <v>3</v>
      </c>
      <c r="E10" s="3">
        <v>2</v>
      </c>
      <c r="F10" s="3">
        <v>2</v>
      </c>
      <c r="G10" s="3">
        <v>3</v>
      </c>
      <c r="H10" s="3">
        <v>2</v>
      </c>
      <c r="I10" s="3">
        <v>3</v>
      </c>
      <c r="J10" s="3">
        <v>3</v>
      </c>
      <c r="K10" s="3">
        <v>3</v>
      </c>
      <c r="L10" s="3">
        <v>3</v>
      </c>
      <c r="M10" s="3">
        <v>4</v>
      </c>
      <c r="N10" s="3">
        <v>3</v>
      </c>
      <c r="O10" s="3">
        <v>2</v>
      </c>
      <c r="P10" s="3">
        <v>2</v>
      </c>
      <c r="Q10" s="3">
        <v>0</v>
      </c>
      <c r="R10" s="3">
        <v>3</v>
      </c>
      <c r="S10" s="3">
        <v>3</v>
      </c>
      <c r="T10" s="3">
        <v>2</v>
      </c>
      <c r="U10" s="3">
        <v>3</v>
      </c>
      <c r="V10" s="2">
        <v>9</v>
      </c>
    </row>
    <row r="11" spans="1:22" x14ac:dyDescent="0.4">
      <c r="A11" s="4" t="s">
        <v>110</v>
      </c>
      <c r="B11" s="3">
        <v>3</v>
      </c>
      <c r="C11" s="3">
        <v>2</v>
      </c>
      <c r="D11" s="3">
        <v>2</v>
      </c>
      <c r="E11" s="3">
        <v>2</v>
      </c>
      <c r="F11" s="3">
        <v>2</v>
      </c>
      <c r="G11" s="3">
        <v>3</v>
      </c>
      <c r="H11" s="3">
        <v>2</v>
      </c>
      <c r="I11" s="3">
        <v>3</v>
      </c>
      <c r="J11" s="3">
        <v>3</v>
      </c>
      <c r="K11" s="3">
        <v>2</v>
      </c>
      <c r="L11" s="3">
        <v>2</v>
      </c>
      <c r="M11" s="3">
        <v>4</v>
      </c>
      <c r="N11" s="3">
        <v>2</v>
      </c>
      <c r="O11" s="3">
        <v>3</v>
      </c>
      <c r="P11" s="3">
        <v>1</v>
      </c>
      <c r="Q11" s="3">
        <v>2</v>
      </c>
      <c r="R11" s="3">
        <v>2</v>
      </c>
      <c r="S11" s="3">
        <v>3</v>
      </c>
      <c r="T11" s="3">
        <v>3</v>
      </c>
      <c r="U11" s="3">
        <v>3</v>
      </c>
      <c r="V11" s="2">
        <v>10</v>
      </c>
    </row>
    <row r="12" spans="1:22" x14ac:dyDescent="0.4">
      <c r="A12" s="4" t="s">
        <v>111</v>
      </c>
      <c r="B12" s="3">
        <v>3</v>
      </c>
      <c r="C12" s="3">
        <v>3</v>
      </c>
      <c r="D12" s="3">
        <v>3</v>
      </c>
      <c r="E12" s="3">
        <v>3</v>
      </c>
      <c r="F12" s="3">
        <v>2</v>
      </c>
      <c r="G12" s="3">
        <v>4</v>
      </c>
      <c r="H12" s="3">
        <v>4</v>
      </c>
      <c r="I12" s="3">
        <v>3</v>
      </c>
      <c r="J12" s="3">
        <v>3</v>
      </c>
      <c r="K12" s="3">
        <v>3</v>
      </c>
      <c r="L12" s="3">
        <v>3</v>
      </c>
      <c r="M12" s="3">
        <v>4</v>
      </c>
      <c r="N12" s="3">
        <v>3</v>
      </c>
      <c r="O12" s="3">
        <v>3</v>
      </c>
      <c r="P12" s="3">
        <v>2</v>
      </c>
      <c r="Q12" s="3">
        <v>2</v>
      </c>
      <c r="R12" s="3">
        <v>3</v>
      </c>
      <c r="S12" s="3">
        <v>3</v>
      </c>
      <c r="T12" s="3">
        <v>3</v>
      </c>
      <c r="U12" s="3">
        <v>3</v>
      </c>
      <c r="V12" s="2">
        <v>11</v>
      </c>
    </row>
    <row r="13" spans="1:22" x14ac:dyDescent="0.4">
      <c r="A13" s="4" t="s">
        <v>112</v>
      </c>
      <c r="B13" s="3">
        <v>3</v>
      </c>
      <c r="C13" s="3">
        <v>2</v>
      </c>
      <c r="D13" s="3">
        <v>3</v>
      </c>
      <c r="E13" s="3">
        <v>3</v>
      </c>
      <c r="F13" s="3">
        <v>3</v>
      </c>
      <c r="G13" s="3">
        <v>4</v>
      </c>
      <c r="H13" s="3">
        <v>4</v>
      </c>
      <c r="I13" s="3">
        <v>3</v>
      </c>
      <c r="J13" s="3">
        <v>3</v>
      </c>
      <c r="K13" s="3">
        <v>3</v>
      </c>
      <c r="L13" s="3">
        <v>3</v>
      </c>
      <c r="M13" s="3">
        <v>4</v>
      </c>
      <c r="N13" s="3">
        <v>3</v>
      </c>
      <c r="O13" s="3">
        <v>3</v>
      </c>
      <c r="P13" s="3">
        <v>4</v>
      </c>
      <c r="Q13" s="3">
        <v>2</v>
      </c>
      <c r="R13" s="3">
        <v>3</v>
      </c>
      <c r="S13" s="3">
        <v>3</v>
      </c>
      <c r="T13" s="3">
        <v>3</v>
      </c>
      <c r="U13" s="3">
        <v>3</v>
      </c>
      <c r="V13" s="2">
        <v>12</v>
      </c>
    </row>
    <row r="14" spans="1:22" x14ac:dyDescent="0.4">
      <c r="A14" s="4" t="s">
        <v>113</v>
      </c>
      <c r="B14" s="3">
        <v>3</v>
      </c>
      <c r="C14" s="3">
        <v>3</v>
      </c>
      <c r="D14" s="3">
        <v>3</v>
      </c>
      <c r="E14" s="3">
        <v>3</v>
      </c>
      <c r="F14" s="3">
        <v>2</v>
      </c>
      <c r="G14" s="3">
        <v>4</v>
      </c>
      <c r="H14" s="3">
        <v>4</v>
      </c>
      <c r="I14" s="3">
        <v>3</v>
      </c>
      <c r="J14" s="3">
        <v>3</v>
      </c>
      <c r="K14" s="3">
        <v>3</v>
      </c>
      <c r="L14" s="3">
        <v>2</v>
      </c>
      <c r="M14" s="3">
        <v>4</v>
      </c>
      <c r="N14" s="3">
        <v>3</v>
      </c>
      <c r="O14" s="3">
        <v>3</v>
      </c>
      <c r="P14" s="3">
        <v>1</v>
      </c>
      <c r="Q14" s="3">
        <v>3</v>
      </c>
      <c r="R14" s="3">
        <v>2</v>
      </c>
      <c r="S14" s="3">
        <v>3</v>
      </c>
      <c r="T14" s="3">
        <v>3</v>
      </c>
      <c r="U14" s="3">
        <v>3</v>
      </c>
      <c r="V14" s="2">
        <v>13</v>
      </c>
    </row>
    <row r="15" spans="1:22" x14ac:dyDescent="0.4">
      <c r="A15" s="4" t="s">
        <v>114</v>
      </c>
      <c r="B15" s="3">
        <v>3</v>
      </c>
      <c r="C15" s="3">
        <v>2</v>
      </c>
      <c r="D15" s="3">
        <v>3</v>
      </c>
      <c r="E15" s="3">
        <v>3</v>
      </c>
      <c r="F15" s="3">
        <v>2</v>
      </c>
      <c r="G15" s="3">
        <v>2</v>
      </c>
      <c r="H15" s="3">
        <v>2</v>
      </c>
      <c r="I15" s="3">
        <v>2</v>
      </c>
      <c r="J15" s="3">
        <v>3</v>
      </c>
      <c r="K15" s="3">
        <v>2</v>
      </c>
      <c r="L15" s="3">
        <v>3</v>
      </c>
      <c r="M15" s="3">
        <v>4</v>
      </c>
      <c r="N15" s="3">
        <v>2</v>
      </c>
      <c r="O15" s="3">
        <v>3</v>
      </c>
      <c r="P15" s="3">
        <v>2</v>
      </c>
      <c r="Q15" s="3">
        <v>3</v>
      </c>
      <c r="R15" s="3">
        <v>3</v>
      </c>
      <c r="S15" s="3">
        <v>3</v>
      </c>
      <c r="T15" s="3">
        <v>3</v>
      </c>
      <c r="U15" s="3">
        <v>3</v>
      </c>
      <c r="V15" s="2">
        <v>14</v>
      </c>
    </row>
    <row r="16" spans="1:22" x14ac:dyDescent="0.4">
      <c r="A16" s="4" t="s">
        <v>115</v>
      </c>
      <c r="B16" s="3">
        <v>3</v>
      </c>
      <c r="C16" s="3">
        <v>3</v>
      </c>
      <c r="D16" s="3">
        <v>3</v>
      </c>
      <c r="E16" s="3">
        <v>2</v>
      </c>
      <c r="F16" s="3">
        <v>2</v>
      </c>
      <c r="G16" s="3">
        <v>4</v>
      </c>
      <c r="H16" s="3">
        <v>2</v>
      </c>
      <c r="I16" s="3">
        <v>2</v>
      </c>
      <c r="J16" s="3">
        <v>3</v>
      </c>
      <c r="K16" s="3">
        <v>2</v>
      </c>
      <c r="L16" s="3">
        <v>3</v>
      </c>
      <c r="M16" s="3">
        <v>4</v>
      </c>
      <c r="N16" s="3">
        <v>3</v>
      </c>
      <c r="O16" s="3">
        <v>3</v>
      </c>
      <c r="P16" s="3">
        <v>3</v>
      </c>
      <c r="Q16" s="3">
        <v>3</v>
      </c>
      <c r="R16" s="3">
        <v>3</v>
      </c>
      <c r="S16" s="3">
        <v>3</v>
      </c>
      <c r="T16" s="3">
        <v>3</v>
      </c>
      <c r="U16" s="3">
        <v>3</v>
      </c>
      <c r="V16" s="2">
        <v>15</v>
      </c>
    </row>
    <row r="17" spans="1:22" x14ac:dyDescent="0.4">
      <c r="A17" s="4" t="s">
        <v>116</v>
      </c>
      <c r="B17" s="3">
        <v>1</v>
      </c>
      <c r="C17" s="3">
        <v>2</v>
      </c>
      <c r="D17" s="3">
        <v>3</v>
      </c>
      <c r="E17" s="3">
        <v>3</v>
      </c>
      <c r="F17" s="3">
        <v>3</v>
      </c>
      <c r="G17" s="3">
        <v>4</v>
      </c>
      <c r="H17" s="3">
        <v>2</v>
      </c>
      <c r="I17" s="3">
        <v>2</v>
      </c>
      <c r="J17" s="3">
        <v>3</v>
      </c>
      <c r="K17" s="3">
        <v>3</v>
      </c>
      <c r="L17" s="3">
        <v>3</v>
      </c>
      <c r="M17" s="3">
        <v>4</v>
      </c>
      <c r="N17" s="3">
        <v>3</v>
      </c>
      <c r="O17" s="3">
        <v>3</v>
      </c>
      <c r="P17" s="3">
        <v>4</v>
      </c>
      <c r="Q17" s="3">
        <v>3</v>
      </c>
      <c r="R17" s="3">
        <v>3</v>
      </c>
      <c r="S17" s="3">
        <v>3</v>
      </c>
      <c r="T17" s="3">
        <v>3</v>
      </c>
      <c r="U17" s="3">
        <v>3</v>
      </c>
      <c r="V17" s="2">
        <v>16</v>
      </c>
    </row>
    <row r="18" spans="1:22" x14ac:dyDescent="0.4">
      <c r="A18" s="4" t="s">
        <v>1173</v>
      </c>
      <c r="B18" s="3">
        <v>3</v>
      </c>
      <c r="C18" s="3">
        <v>3</v>
      </c>
      <c r="D18" s="3">
        <v>3</v>
      </c>
      <c r="E18" s="3">
        <v>2</v>
      </c>
      <c r="F18" s="3">
        <v>4</v>
      </c>
      <c r="G18" s="3">
        <v>4</v>
      </c>
      <c r="H18" s="3">
        <v>4</v>
      </c>
      <c r="I18" s="3">
        <v>4</v>
      </c>
      <c r="J18" s="3">
        <v>3</v>
      </c>
      <c r="K18" s="3">
        <v>3</v>
      </c>
      <c r="L18" s="3">
        <v>3</v>
      </c>
      <c r="M18" s="3">
        <v>4</v>
      </c>
      <c r="N18" s="3">
        <v>4</v>
      </c>
      <c r="O18" s="3">
        <v>3</v>
      </c>
      <c r="P18" s="3">
        <v>2</v>
      </c>
      <c r="Q18" s="3">
        <v>3</v>
      </c>
      <c r="R18" s="3">
        <v>3</v>
      </c>
      <c r="S18" s="3">
        <v>3</v>
      </c>
      <c r="T18" s="3">
        <v>3</v>
      </c>
      <c r="U18" s="3">
        <v>4</v>
      </c>
      <c r="V18" s="2">
        <v>17</v>
      </c>
    </row>
    <row r="19" spans="1:22" x14ac:dyDescent="0.4">
      <c r="A19" s="4" t="s">
        <v>118</v>
      </c>
      <c r="B19" s="3">
        <v>3</v>
      </c>
      <c r="C19" s="3">
        <v>4</v>
      </c>
      <c r="D19" s="3">
        <v>4</v>
      </c>
      <c r="E19" s="3">
        <v>4</v>
      </c>
      <c r="F19" s="3">
        <v>4</v>
      </c>
      <c r="G19" s="3">
        <v>4</v>
      </c>
      <c r="H19" s="3">
        <v>4</v>
      </c>
      <c r="I19" s="3">
        <v>4</v>
      </c>
      <c r="J19" s="3">
        <v>3</v>
      </c>
      <c r="K19" s="3">
        <v>4</v>
      </c>
      <c r="L19" s="3">
        <v>4</v>
      </c>
      <c r="M19" s="3">
        <v>4</v>
      </c>
      <c r="N19" s="3">
        <v>0</v>
      </c>
      <c r="O19" s="3">
        <v>4</v>
      </c>
      <c r="P19" s="3">
        <v>4</v>
      </c>
      <c r="Q19" s="3">
        <v>3</v>
      </c>
      <c r="R19" s="3">
        <v>4</v>
      </c>
      <c r="S19" s="3">
        <v>4</v>
      </c>
      <c r="T19" s="3">
        <v>0</v>
      </c>
      <c r="U19" s="3">
        <v>4</v>
      </c>
      <c r="V19" s="2">
        <v>18</v>
      </c>
    </row>
    <row r="20" spans="1:22" x14ac:dyDescent="0.4">
      <c r="A20" s="8" t="s">
        <v>102</v>
      </c>
      <c r="B20" s="3" t="s">
        <v>2610</v>
      </c>
      <c r="C20" s="3" t="s">
        <v>2615</v>
      </c>
      <c r="D20" s="3">
        <v>20</v>
      </c>
      <c r="E20" s="3" t="s">
        <v>2621</v>
      </c>
      <c r="F20" s="3" t="s">
        <v>2627</v>
      </c>
      <c r="G20" s="3" t="s">
        <v>2709</v>
      </c>
      <c r="H20" s="3" t="s">
        <v>2713</v>
      </c>
      <c r="I20" s="3" t="s">
        <v>2716</v>
      </c>
      <c r="J20" s="3">
        <v>15</v>
      </c>
      <c r="K20" s="3">
        <v>20</v>
      </c>
      <c r="L20" s="3">
        <v>20</v>
      </c>
      <c r="M20" s="3" t="s">
        <v>2727</v>
      </c>
      <c r="N20" s="3">
        <v>20</v>
      </c>
      <c r="O20" s="3" t="s">
        <v>2731</v>
      </c>
      <c r="P20" s="3" t="s">
        <v>2737</v>
      </c>
      <c r="Q20" s="3">
        <v>0</v>
      </c>
      <c r="R20" s="3">
        <v>13</v>
      </c>
      <c r="S20" s="3" t="s">
        <v>2743</v>
      </c>
      <c r="T20" s="3">
        <v>20</v>
      </c>
      <c r="U20" s="3">
        <v>20</v>
      </c>
      <c r="V20" s="2">
        <v>19</v>
      </c>
    </row>
    <row r="21" spans="1:22" x14ac:dyDescent="0.4">
      <c r="A21" s="8" t="s">
        <v>103</v>
      </c>
      <c r="B21" s="9" t="s">
        <v>2611</v>
      </c>
      <c r="C21" s="3" t="s">
        <v>2616</v>
      </c>
      <c r="D21" s="3">
        <v>5</v>
      </c>
      <c r="E21" s="3" t="s">
        <v>2622</v>
      </c>
      <c r="F21" s="3">
        <v>1</v>
      </c>
      <c r="G21" s="3">
        <v>2</v>
      </c>
      <c r="H21" s="3">
        <v>2</v>
      </c>
      <c r="I21" s="3">
        <v>2</v>
      </c>
      <c r="J21" s="3" t="s">
        <v>2720</v>
      </c>
      <c r="K21" s="3">
        <v>1</v>
      </c>
      <c r="L21" s="3" t="s">
        <v>2714</v>
      </c>
      <c r="M21" s="3">
        <v>2</v>
      </c>
      <c r="N21" s="3">
        <v>0</v>
      </c>
      <c r="O21" s="3" t="s">
        <v>2732</v>
      </c>
      <c r="P21" s="3">
        <v>1</v>
      </c>
      <c r="Q21" s="3">
        <v>4</v>
      </c>
      <c r="R21" s="3">
        <v>1</v>
      </c>
      <c r="S21" s="3">
        <v>2</v>
      </c>
      <c r="T21" s="3">
        <v>1</v>
      </c>
      <c r="U21" s="3">
        <v>5</v>
      </c>
      <c r="V21" s="2">
        <v>20</v>
      </c>
    </row>
    <row r="22" spans="1:22" x14ac:dyDescent="0.4">
      <c r="A22" s="8" t="s">
        <v>104</v>
      </c>
      <c r="B22" s="9" t="s">
        <v>2612</v>
      </c>
      <c r="C22" s="3" t="s">
        <v>2617</v>
      </c>
      <c r="D22" s="3">
        <v>7</v>
      </c>
      <c r="E22" s="3" t="s">
        <v>2623</v>
      </c>
      <c r="F22" s="3">
        <v>1</v>
      </c>
      <c r="G22" s="3" t="s">
        <v>2710</v>
      </c>
      <c r="H22" s="3" t="s">
        <v>2714</v>
      </c>
      <c r="I22" s="3" t="s">
        <v>2717</v>
      </c>
      <c r="J22" s="3" t="s">
        <v>2714</v>
      </c>
      <c r="K22" s="3">
        <v>0</v>
      </c>
      <c r="L22" s="3">
        <v>0</v>
      </c>
      <c r="M22" s="3" t="s">
        <v>2714</v>
      </c>
      <c r="N22" s="3">
        <v>0</v>
      </c>
      <c r="O22" s="3" t="s">
        <v>2733</v>
      </c>
      <c r="P22" s="3">
        <v>1</v>
      </c>
      <c r="Q22" s="3">
        <v>1</v>
      </c>
      <c r="R22" s="3">
        <v>4</v>
      </c>
      <c r="S22" s="3" t="s">
        <v>2744</v>
      </c>
      <c r="T22" s="3">
        <v>0</v>
      </c>
      <c r="U22" s="3">
        <v>0</v>
      </c>
      <c r="V22" s="2"/>
    </row>
    <row r="23" spans="1:22" x14ac:dyDescent="0.4">
      <c r="A23" s="8" t="s">
        <v>105</v>
      </c>
      <c r="B23" s="9">
        <v>1</v>
      </c>
      <c r="C23" s="3">
        <v>2</v>
      </c>
      <c r="D23" s="3">
        <v>3</v>
      </c>
      <c r="E23" s="3">
        <v>1</v>
      </c>
      <c r="F23" s="3">
        <v>2</v>
      </c>
      <c r="G23" s="3">
        <v>2</v>
      </c>
      <c r="H23" s="3">
        <v>2</v>
      </c>
      <c r="I23" s="3">
        <v>2</v>
      </c>
      <c r="J23" s="3">
        <v>2</v>
      </c>
      <c r="K23" s="3">
        <v>3</v>
      </c>
      <c r="L23" s="3">
        <v>3</v>
      </c>
      <c r="M23" s="3">
        <v>2</v>
      </c>
      <c r="N23" s="3">
        <v>2</v>
      </c>
      <c r="O23" s="3">
        <v>1</v>
      </c>
      <c r="P23" s="3">
        <v>1</v>
      </c>
      <c r="Q23" s="3">
        <v>2</v>
      </c>
      <c r="R23" s="3">
        <v>2</v>
      </c>
      <c r="S23" s="3">
        <v>4</v>
      </c>
      <c r="T23" s="3">
        <v>2</v>
      </c>
      <c r="U23" s="3">
        <v>2</v>
      </c>
      <c r="V23" s="2"/>
    </row>
    <row r="24" spans="1:22" x14ac:dyDescent="0.4">
      <c r="A24" s="8" t="s">
        <v>106</v>
      </c>
      <c r="B24" s="10" t="s">
        <v>2613</v>
      </c>
      <c r="C24" s="3" t="s">
        <v>2618</v>
      </c>
      <c r="D24" s="3">
        <v>1</v>
      </c>
      <c r="E24" s="3" t="s">
        <v>2624</v>
      </c>
      <c r="F24" s="3">
        <v>7</v>
      </c>
      <c r="G24" s="3" t="s">
        <v>2711</v>
      </c>
      <c r="H24" s="3">
        <v>1</v>
      </c>
      <c r="I24" s="3">
        <v>4</v>
      </c>
      <c r="J24" s="3" t="s">
        <v>2721</v>
      </c>
      <c r="K24" s="3" t="s">
        <v>2724</v>
      </c>
      <c r="L24" s="3" t="s">
        <v>2725</v>
      </c>
      <c r="M24" s="3" t="s">
        <v>2728</v>
      </c>
      <c r="N24" s="3">
        <v>5</v>
      </c>
      <c r="O24" s="3" t="s">
        <v>2734</v>
      </c>
      <c r="P24" s="3" t="s">
        <v>2738</v>
      </c>
      <c r="Q24" s="3">
        <v>3</v>
      </c>
      <c r="R24" s="3" t="s">
        <v>2740</v>
      </c>
      <c r="S24" s="3" t="s">
        <v>2745</v>
      </c>
      <c r="T24" s="3">
        <v>2</v>
      </c>
      <c r="U24" s="3">
        <v>9</v>
      </c>
      <c r="V24" s="2"/>
    </row>
    <row r="25" spans="1:22" x14ac:dyDescent="0.4">
      <c r="A25" s="8" t="s">
        <v>119</v>
      </c>
      <c r="B25" s="3">
        <v>1</v>
      </c>
      <c r="C25" s="3">
        <v>1</v>
      </c>
      <c r="D25" s="3">
        <v>6</v>
      </c>
      <c r="E25" s="3" t="s">
        <v>2625</v>
      </c>
      <c r="F25" s="3">
        <v>1</v>
      </c>
      <c r="G25" s="3">
        <v>1</v>
      </c>
      <c r="H25" s="3">
        <v>1</v>
      </c>
      <c r="I25" s="3" t="s">
        <v>2718</v>
      </c>
      <c r="J25" s="3" t="s">
        <v>2722</v>
      </c>
      <c r="K25" s="3">
        <v>0</v>
      </c>
      <c r="L25" s="3">
        <v>5</v>
      </c>
      <c r="M25" s="3">
        <v>1</v>
      </c>
      <c r="N25" s="3">
        <v>1</v>
      </c>
      <c r="O25" s="3" t="s">
        <v>2735</v>
      </c>
      <c r="P25" s="3">
        <v>3</v>
      </c>
      <c r="Q25" s="3">
        <v>1</v>
      </c>
      <c r="R25" s="3" t="s">
        <v>2741</v>
      </c>
      <c r="S25" s="3">
        <v>4</v>
      </c>
      <c r="T25" s="3">
        <v>1</v>
      </c>
      <c r="U25" s="3">
        <v>5</v>
      </c>
      <c r="V25" s="2"/>
    </row>
    <row r="26" spans="1:22" x14ac:dyDescent="0.4">
      <c r="A26" s="8" t="s">
        <v>120</v>
      </c>
      <c r="B26" s="3" t="s">
        <v>2614</v>
      </c>
      <c r="C26" s="3" t="s">
        <v>2619</v>
      </c>
      <c r="D26" s="3" t="s">
        <v>2620</v>
      </c>
      <c r="E26" s="3" t="s">
        <v>2626</v>
      </c>
      <c r="F26" s="3" t="s">
        <v>2628</v>
      </c>
      <c r="G26" s="3" t="s">
        <v>2712</v>
      </c>
      <c r="H26" s="3" t="s">
        <v>2715</v>
      </c>
      <c r="I26" s="3" t="s">
        <v>2719</v>
      </c>
      <c r="J26" s="3" t="s">
        <v>2723</v>
      </c>
      <c r="K26" s="3">
        <v>1</v>
      </c>
      <c r="L26" s="3" t="s">
        <v>2726</v>
      </c>
      <c r="M26" s="3" t="s">
        <v>2729</v>
      </c>
      <c r="N26" s="3" t="s">
        <v>2730</v>
      </c>
      <c r="O26" s="3" t="s">
        <v>2736</v>
      </c>
      <c r="P26" s="3" t="s">
        <v>2739</v>
      </c>
      <c r="Q26" s="3" t="s">
        <v>2735</v>
      </c>
      <c r="R26" s="3" t="s">
        <v>2742</v>
      </c>
      <c r="S26" s="3" t="s">
        <v>2746</v>
      </c>
      <c r="T26" s="3" t="s">
        <v>2747</v>
      </c>
      <c r="U26" s="3">
        <v>1</v>
      </c>
      <c r="V26" s="2"/>
    </row>
    <row r="27" spans="1:22" x14ac:dyDescent="0.4">
      <c r="A27" s="3" t="s">
        <v>598</v>
      </c>
      <c r="B27" s="3">
        <v>2</v>
      </c>
      <c r="C27" s="3">
        <v>2</v>
      </c>
      <c r="D27" s="3">
        <v>1</v>
      </c>
      <c r="E27" s="3">
        <v>1</v>
      </c>
      <c r="F27" s="3">
        <v>2</v>
      </c>
      <c r="G27" s="3">
        <v>1</v>
      </c>
      <c r="H27" s="3">
        <v>2</v>
      </c>
      <c r="I27" s="3">
        <v>2</v>
      </c>
      <c r="J27" s="3">
        <v>2</v>
      </c>
      <c r="K27" s="3">
        <v>2</v>
      </c>
      <c r="L27" s="3">
        <v>2</v>
      </c>
      <c r="M27" s="3">
        <v>2</v>
      </c>
      <c r="N27" s="3">
        <v>2</v>
      </c>
      <c r="O27" s="3">
        <v>1</v>
      </c>
      <c r="P27" s="3">
        <v>1</v>
      </c>
      <c r="Q27" s="3">
        <v>2</v>
      </c>
      <c r="R27" s="3">
        <v>1</v>
      </c>
      <c r="S27" s="3">
        <v>2</v>
      </c>
      <c r="T27" s="3">
        <v>2</v>
      </c>
      <c r="U27" s="3">
        <v>2</v>
      </c>
      <c r="V27" s="2"/>
    </row>
    <row r="28" spans="1:22" x14ac:dyDescent="0.4">
      <c r="A28" s="3"/>
      <c r="B28" s="3" t="s">
        <v>1520</v>
      </c>
      <c r="C28" s="3" t="s">
        <v>1521</v>
      </c>
      <c r="D28" s="3" t="s">
        <v>1522</v>
      </c>
      <c r="E28" s="3" t="s">
        <v>1523</v>
      </c>
      <c r="F28" s="3" t="s">
        <v>1524</v>
      </c>
      <c r="G28" s="3" t="s">
        <v>1525</v>
      </c>
      <c r="H28" s="3" t="s">
        <v>1526</v>
      </c>
      <c r="I28" s="3" t="s">
        <v>1527</v>
      </c>
      <c r="J28" s="3" t="s">
        <v>1528</v>
      </c>
      <c r="K28" s="3" t="s">
        <v>1529</v>
      </c>
      <c r="L28" s="3" t="s">
        <v>1530</v>
      </c>
      <c r="M28" s="3" t="s">
        <v>1531</v>
      </c>
      <c r="N28" s="3" t="s">
        <v>1532</v>
      </c>
      <c r="O28" s="3" t="s">
        <v>1533</v>
      </c>
      <c r="P28" s="3" t="s">
        <v>1534</v>
      </c>
      <c r="Q28" s="3" t="s">
        <v>1535</v>
      </c>
      <c r="R28" s="3" t="s">
        <v>1536</v>
      </c>
      <c r="S28" s="3" t="s">
        <v>1537</v>
      </c>
      <c r="T28" s="3" t="s">
        <v>1538</v>
      </c>
      <c r="U28" s="3" t="s">
        <v>1539</v>
      </c>
      <c r="V28" s="2"/>
    </row>
    <row r="29" spans="1:22" x14ac:dyDescent="0.4">
      <c r="A29" s="3" t="s">
        <v>0</v>
      </c>
      <c r="B29" s="3">
        <v>2</v>
      </c>
      <c r="C29" s="3">
        <v>2</v>
      </c>
      <c r="D29" s="3">
        <v>1</v>
      </c>
      <c r="E29" s="3">
        <v>1</v>
      </c>
      <c r="F29" s="3">
        <v>2</v>
      </c>
      <c r="G29" s="3">
        <v>2</v>
      </c>
      <c r="H29" s="3">
        <v>2</v>
      </c>
      <c r="I29" s="3">
        <v>1</v>
      </c>
      <c r="J29" s="3">
        <v>1</v>
      </c>
      <c r="K29" s="3">
        <v>1</v>
      </c>
      <c r="L29" s="3">
        <v>1</v>
      </c>
      <c r="M29" s="3">
        <v>1</v>
      </c>
      <c r="N29" s="3">
        <v>2</v>
      </c>
      <c r="O29" s="3">
        <v>2</v>
      </c>
      <c r="P29" s="3">
        <v>1</v>
      </c>
      <c r="Q29" s="3">
        <v>2</v>
      </c>
      <c r="R29" s="3">
        <v>1</v>
      </c>
      <c r="S29" s="3">
        <v>1</v>
      </c>
      <c r="T29" s="3">
        <v>1</v>
      </c>
      <c r="U29" s="3">
        <v>1</v>
      </c>
      <c r="V29" s="2"/>
    </row>
    <row r="30" spans="1:22" x14ac:dyDescent="0.4">
      <c r="A30" s="3" t="s">
        <v>97</v>
      </c>
      <c r="B30" s="3">
        <v>6</v>
      </c>
      <c r="C30" s="3">
        <v>0</v>
      </c>
      <c r="D30" s="3">
        <v>7</v>
      </c>
      <c r="E30" s="3">
        <v>6</v>
      </c>
      <c r="F30" s="3">
        <v>7</v>
      </c>
      <c r="G30" s="3">
        <v>2</v>
      </c>
      <c r="H30" s="3">
        <v>6</v>
      </c>
      <c r="I30" s="3">
        <v>3</v>
      </c>
      <c r="J30" s="3">
        <v>3</v>
      </c>
      <c r="K30" s="3">
        <v>5</v>
      </c>
      <c r="L30" s="3">
        <v>4</v>
      </c>
      <c r="M30" s="3">
        <v>6</v>
      </c>
      <c r="N30" s="3">
        <v>2</v>
      </c>
      <c r="O30" s="3">
        <v>3</v>
      </c>
      <c r="P30" s="3">
        <v>2</v>
      </c>
      <c r="Q30" s="3">
        <v>3</v>
      </c>
      <c r="R30" s="3">
        <v>3</v>
      </c>
      <c r="S30" s="3">
        <v>3</v>
      </c>
      <c r="T30" s="3">
        <v>4</v>
      </c>
      <c r="U30" s="3">
        <v>2</v>
      </c>
      <c r="V30" s="2"/>
    </row>
    <row r="31" spans="1:22" x14ac:dyDescent="0.4">
      <c r="A31" s="3" t="s">
        <v>98</v>
      </c>
      <c r="B31" s="3">
        <v>1</v>
      </c>
      <c r="C31" s="3">
        <v>1</v>
      </c>
      <c r="D31" s="3">
        <v>4</v>
      </c>
      <c r="E31" s="3">
        <v>16</v>
      </c>
      <c r="F31" s="3">
        <v>5</v>
      </c>
      <c r="G31" s="3">
        <v>16</v>
      </c>
      <c r="H31" s="3">
        <v>15</v>
      </c>
      <c r="I31" s="3">
        <v>15</v>
      </c>
      <c r="J31" s="3">
        <v>1</v>
      </c>
      <c r="K31" s="3">
        <v>4</v>
      </c>
      <c r="L31" s="3">
        <v>7</v>
      </c>
      <c r="M31" s="3">
        <v>15</v>
      </c>
      <c r="N31" s="3">
        <v>1</v>
      </c>
      <c r="O31" s="3">
        <v>1</v>
      </c>
      <c r="P31" s="3">
        <v>4</v>
      </c>
      <c r="Q31" s="3">
        <v>14</v>
      </c>
      <c r="R31" s="3">
        <v>7</v>
      </c>
      <c r="S31" s="3">
        <v>6</v>
      </c>
      <c r="T31" s="3">
        <v>15</v>
      </c>
      <c r="U31" s="3">
        <v>2</v>
      </c>
      <c r="V31" s="2"/>
    </row>
    <row r="32" spans="1:22" x14ac:dyDescent="0.4">
      <c r="A32" s="3" t="s">
        <v>99</v>
      </c>
      <c r="B32" s="3">
        <v>1</v>
      </c>
      <c r="C32" s="3">
        <v>3</v>
      </c>
      <c r="D32" s="3">
        <v>3</v>
      </c>
      <c r="E32" s="3">
        <v>2</v>
      </c>
      <c r="F32" s="3">
        <v>2</v>
      </c>
      <c r="G32" s="3">
        <v>3</v>
      </c>
      <c r="H32" s="3">
        <v>3</v>
      </c>
      <c r="I32" s="3">
        <v>3</v>
      </c>
      <c r="J32" s="3">
        <v>3</v>
      </c>
      <c r="K32" s="3">
        <v>3</v>
      </c>
      <c r="L32" s="3">
        <v>3</v>
      </c>
      <c r="M32" s="3">
        <v>3</v>
      </c>
      <c r="N32" s="3">
        <v>5</v>
      </c>
      <c r="O32" s="3">
        <v>3</v>
      </c>
      <c r="P32" s="3">
        <v>5</v>
      </c>
      <c r="Q32" s="3">
        <v>1</v>
      </c>
      <c r="R32" s="3">
        <v>2</v>
      </c>
      <c r="S32" s="3">
        <v>2</v>
      </c>
      <c r="T32" s="3">
        <v>3</v>
      </c>
      <c r="U32" s="3">
        <v>3</v>
      </c>
      <c r="V32" s="2"/>
    </row>
    <row r="33" spans="1:22" x14ac:dyDescent="0.4">
      <c r="A33" s="3" t="s">
        <v>100</v>
      </c>
      <c r="B33" s="3">
        <v>2</v>
      </c>
      <c r="C33" s="3">
        <v>5</v>
      </c>
      <c r="D33" s="3">
        <v>6</v>
      </c>
      <c r="E33" s="3">
        <v>7</v>
      </c>
      <c r="F33" s="3">
        <v>6</v>
      </c>
      <c r="G33" s="3">
        <v>1</v>
      </c>
      <c r="H33" s="3">
        <v>2</v>
      </c>
      <c r="I33" s="3">
        <v>1</v>
      </c>
      <c r="J33" s="3">
        <v>4</v>
      </c>
      <c r="K33" s="3">
        <v>4</v>
      </c>
      <c r="L33" s="3">
        <v>3</v>
      </c>
      <c r="M33" s="3">
        <v>4</v>
      </c>
      <c r="N33" s="3">
        <v>1</v>
      </c>
      <c r="O33" s="3">
        <v>1</v>
      </c>
      <c r="P33" s="3">
        <v>1</v>
      </c>
      <c r="Q33" s="3">
        <v>1</v>
      </c>
      <c r="R33" s="3">
        <v>3</v>
      </c>
      <c r="S33" s="3">
        <v>4</v>
      </c>
      <c r="T33" s="3">
        <v>4</v>
      </c>
      <c r="U33" s="3">
        <v>3</v>
      </c>
      <c r="V33" s="2"/>
    </row>
    <row r="34" spans="1:22" x14ac:dyDescent="0.4">
      <c r="A34" s="3" t="s">
        <v>101</v>
      </c>
      <c r="B34" s="3">
        <v>4</v>
      </c>
      <c r="C34" s="3">
        <v>1</v>
      </c>
      <c r="D34" s="3">
        <v>4</v>
      </c>
      <c r="E34" s="3">
        <v>4</v>
      </c>
      <c r="F34" s="3">
        <v>5</v>
      </c>
      <c r="G34" s="3">
        <v>1</v>
      </c>
      <c r="H34" s="3">
        <v>4</v>
      </c>
      <c r="I34" s="3">
        <v>1</v>
      </c>
      <c r="J34" s="3">
        <v>1</v>
      </c>
      <c r="K34" s="3">
        <v>3</v>
      </c>
      <c r="L34" s="3">
        <v>5</v>
      </c>
      <c r="M34" s="3">
        <v>4</v>
      </c>
      <c r="N34" s="3">
        <v>6</v>
      </c>
      <c r="O34" s="3">
        <v>0</v>
      </c>
      <c r="P34" s="3">
        <v>1</v>
      </c>
      <c r="Q34" s="3">
        <v>3</v>
      </c>
      <c r="R34" s="3">
        <v>3</v>
      </c>
      <c r="S34" s="3">
        <v>3</v>
      </c>
      <c r="T34" s="3">
        <v>2</v>
      </c>
      <c r="U34" s="3">
        <v>4</v>
      </c>
    </row>
    <row r="35" spans="1:22" x14ac:dyDescent="0.4">
      <c r="A35" s="3" t="s">
        <v>1171</v>
      </c>
      <c r="B35" s="3">
        <v>4</v>
      </c>
      <c r="C35" s="3">
        <v>2</v>
      </c>
      <c r="D35" s="3">
        <v>0</v>
      </c>
      <c r="E35" s="3">
        <v>4</v>
      </c>
      <c r="F35" s="3">
        <v>3</v>
      </c>
      <c r="G35" s="3">
        <v>4</v>
      </c>
      <c r="H35" s="3">
        <v>4</v>
      </c>
      <c r="I35" s="3">
        <v>4</v>
      </c>
      <c r="J35" s="3">
        <v>2</v>
      </c>
      <c r="K35" s="3">
        <v>3</v>
      </c>
      <c r="L35" s="3">
        <v>4</v>
      </c>
      <c r="M35" s="3">
        <v>2</v>
      </c>
      <c r="N35" s="3">
        <v>4</v>
      </c>
      <c r="O35" s="3">
        <v>4</v>
      </c>
      <c r="P35" s="3">
        <v>4</v>
      </c>
      <c r="Q35" s="3">
        <v>4</v>
      </c>
      <c r="R35" s="3">
        <v>4</v>
      </c>
      <c r="S35" s="3">
        <v>3</v>
      </c>
      <c r="T35" s="3">
        <v>3</v>
      </c>
      <c r="U35" s="3">
        <v>4</v>
      </c>
    </row>
    <row r="36" spans="1:22" x14ac:dyDescent="0.4">
      <c r="A36" s="3" t="s">
        <v>1172</v>
      </c>
      <c r="B36" s="3">
        <v>3</v>
      </c>
      <c r="C36" s="3">
        <v>2</v>
      </c>
      <c r="D36" s="3">
        <v>0</v>
      </c>
      <c r="E36" s="3">
        <v>2</v>
      </c>
      <c r="F36" s="3">
        <v>3</v>
      </c>
      <c r="G36" s="3">
        <v>3</v>
      </c>
      <c r="H36" s="3">
        <v>2</v>
      </c>
      <c r="I36" s="3">
        <v>2</v>
      </c>
      <c r="J36" s="3">
        <v>3</v>
      </c>
      <c r="K36" s="3">
        <v>1</v>
      </c>
      <c r="L36" s="3">
        <v>2</v>
      </c>
      <c r="M36" s="3">
        <v>2</v>
      </c>
      <c r="N36" s="3">
        <v>4</v>
      </c>
      <c r="O36" s="3">
        <v>4</v>
      </c>
      <c r="P36" s="3">
        <v>3</v>
      </c>
      <c r="Q36" s="3">
        <v>4</v>
      </c>
      <c r="R36" s="3">
        <v>2</v>
      </c>
      <c r="S36" s="3">
        <v>2</v>
      </c>
      <c r="T36" s="3">
        <v>2</v>
      </c>
      <c r="U36" s="3">
        <v>2</v>
      </c>
    </row>
    <row r="37" spans="1:22" x14ac:dyDescent="0.4">
      <c r="A37" s="4" t="s">
        <v>109</v>
      </c>
      <c r="B37" s="3">
        <v>3</v>
      </c>
      <c r="C37" s="3">
        <v>4</v>
      </c>
      <c r="D37" s="3">
        <v>0</v>
      </c>
      <c r="E37" s="3">
        <v>3</v>
      </c>
      <c r="F37" s="3">
        <v>3</v>
      </c>
      <c r="G37" s="3">
        <v>3</v>
      </c>
      <c r="H37" s="3">
        <v>4</v>
      </c>
      <c r="I37" s="3">
        <v>3</v>
      </c>
      <c r="J37" s="3">
        <v>1</v>
      </c>
      <c r="K37" s="3">
        <v>2</v>
      </c>
      <c r="L37" s="3">
        <v>4</v>
      </c>
      <c r="M37" s="3">
        <v>2</v>
      </c>
      <c r="N37" s="3">
        <v>4</v>
      </c>
      <c r="O37" s="3">
        <v>4</v>
      </c>
      <c r="P37" s="3">
        <v>2</v>
      </c>
      <c r="Q37" s="3">
        <v>3</v>
      </c>
      <c r="R37" s="3">
        <v>2</v>
      </c>
      <c r="S37" s="3">
        <v>3</v>
      </c>
      <c r="T37" s="3">
        <v>2</v>
      </c>
      <c r="U37" s="3">
        <v>1</v>
      </c>
    </row>
    <row r="38" spans="1:22" x14ac:dyDescent="0.4">
      <c r="A38" s="4" t="s">
        <v>110</v>
      </c>
      <c r="B38" s="3">
        <v>3</v>
      </c>
      <c r="C38" s="3">
        <v>4</v>
      </c>
      <c r="D38" s="3">
        <v>0</v>
      </c>
      <c r="E38" s="3">
        <v>3</v>
      </c>
      <c r="F38" s="3">
        <v>3</v>
      </c>
      <c r="G38" s="3">
        <v>3</v>
      </c>
      <c r="H38" s="3">
        <v>4</v>
      </c>
      <c r="I38" s="3">
        <v>2</v>
      </c>
      <c r="J38" s="3">
        <v>4</v>
      </c>
      <c r="K38" s="3">
        <v>2</v>
      </c>
      <c r="L38" s="3">
        <v>1</v>
      </c>
      <c r="M38" s="3">
        <v>2</v>
      </c>
      <c r="N38" s="3">
        <v>4</v>
      </c>
      <c r="O38" s="3">
        <v>4</v>
      </c>
      <c r="P38" s="3">
        <v>4</v>
      </c>
      <c r="Q38" s="3">
        <v>4</v>
      </c>
      <c r="R38" s="3">
        <v>4</v>
      </c>
      <c r="S38" s="3">
        <v>3</v>
      </c>
      <c r="T38" s="3">
        <v>2</v>
      </c>
      <c r="U38" s="3">
        <v>4</v>
      </c>
    </row>
    <row r="39" spans="1:22" x14ac:dyDescent="0.4">
      <c r="A39" s="4" t="s">
        <v>111</v>
      </c>
      <c r="B39" s="3">
        <v>3</v>
      </c>
      <c r="C39" s="3">
        <v>4</v>
      </c>
      <c r="D39" s="3">
        <v>0</v>
      </c>
      <c r="E39" s="3">
        <v>3</v>
      </c>
      <c r="F39" s="3">
        <v>3</v>
      </c>
      <c r="G39" s="3">
        <v>4</v>
      </c>
      <c r="H39" s="3">
        <v>4</v>
      </c>
      <c r="I39" s="3">
        <v>4</v>
      </c>
      <c r="J39" s="3">
        <v>2</v>
      </c>
      <c r="K39" s="3">
        <v>2</v>
      </c>
      <c r="L39" s="3">
        <v>3</v>
      </c>
      <c r="M39" s="3">
        <v>1</v>
      </c>
      <c r="N39" s="3">
        <v>1</v>
      </c>
      <c r="O39" s="3">
        <v>1</v>
      </c>
      <c r="P39" s="3">
        <v>1</v>
      </c>
      <c r="Q39" s="3">
        <v>4</v>
      </c>
      <c r="R39" s="3">
        <v>2</v>
      </c>
      <c r="S39" s="3">
        <v>3</v>
      </c>
      <c r="T39" s="3">
        <v>2</v>
      </c>
      <c r="U39" s="3">
        <v>1</v>
      </c>
    </row>
    <row r="40" spans="1:22" x14ac:dyDescent="0.4">
      <c r="A40" s="4" t="s">
        <v>112</v>
      </c>
      <c r="B40" s="3">
        <v>4</v>
      </c>
      <c r="C40" s="3">
        <v>4</v>
      </c>
      <c r="D40" s="3">
        <v>0</v>
      </c>
      <c r="E40" s="3">
        <v>4</v>
      </c>
      <c r="F40" s="3">
        <v>3</v>
      </c>
      <c r="G40" s="3">
        <v>4</v>
      </c>
      <c r="H40" s="3">
        <v>4</v>
      </c>
      <c r="I40" s="3">
        <v>4</v>
      </c>
      <c r="J40" s="3">
        <v>3</v>
      </c>
      <c r="K40" s="3">
        <v>3</v>
      </c>
      <c r="L40" s="3">
        <v>4</v>
      </c>
      <c r="M40" s="3">
        <v>3</v>
      </c>
      <c r="N40" s="3">
        <v>4</v>
      </c>
      <c r="O40" s="3">
        <v>4</v>
      </c>
      <c r="P40" s="3">
        <v>3</v>
      </c>
      <c r="Q40" s="3">
        <v>4</v>
      </c>
      <c r="R40" s="3">
        <v>4</v>
      </c>
      <c r="S40" s="3">
        <v>3</v>
      </c>
      <c r="T40" s="3">
        <v>3</v>
      </c>
      <c r="U40" s="3">
        <v>3</v>
      </c>
    </row>
    <row r="41" spans="1:22" x14ac:dyDescent="0.4">
      <c r="A41" s="4" t="s">
        <v>113</v>
      </c>
      <c r="B41" s="3">
        <v>4</v>
      </c>
      <c r="C41" s="3">
        <v>4</v>
      </c>
      <c r="D41" s="3">
        <v>0</v>
      </c>
      <c r="E41" s="3">
        <v>3</v>
      </c>
      <c r="F41" s="3">
        <v>3</v>
      </c>
      <c r="G41" s="3">
        <v>4</v>
      </c>
      <c r="H41" s="3">
        <v>4</v>
      </c>
      <c r="I41" s="3">
        <v>4</v>
      </c>
      <c r="J41" s="3">
        <v>4</v>
      </c>
      <c r="K41" s="3">
        <v>2</v>
      </c>
      <c r="L41" s="3">
        <v>3</v>
      </c>
      <c r="M41" s="3">
        <v>3</v>
      </c>
      <c r="N41" s="3">
        <v>4</v>
      </c>
      <c r="O41" s="3">
        <v>4</v>
      </c>
      <c r="P41" s="3">
        <v>4</v>
      </c>
      <c r="Q41" s="3">
        <v>4</v>
      </c>
      <c r="R41" s="3">
        <v>4</v>
      </c>
      <c r="S41" s="3">
        <v>3</v>
      </c>
      <c r="T41" s="3">
        <v>1</v>
      </c>
      <c r="U41" s="3">
        <v>4</v>
      </c>
    </row>
    <row r="42" spans="1:22" x14ac:dyDescent="0.4">
      <c r="A42" s="4" t="s">
        <v>114</v>
      </c>
      <c r="B42" s="3">
        <v>3</v>
      </c>
      <c r="C42" s="3">
        <v>4</v>
      </c>
      <c r="D42" s="3">
        <v>0</v>
      </c>
      <c r="E42" s="3">
        <v>2</v>
      </c>
      <c r="F42" s="3">
        <v>3</v>
      </c>
      <c r="G42" s="3">
        <v>4</v>
      </c>
      <c r="H42" s="3">
        <v>4</v>
      </c>
      <c r="I42" s="3">
        <v>4</v>
      </c>
      <c r="J42" s="3">
        <v>4</v>
      </c>
      <c r="K42" s="3">
        <v>4</v>
      </c>
      <c r="L42" s="3">
        <v>4</v>
      </c>
      <c r="M42" s="3">
        <v>2</v>
      </c>
      <c r="N42" s="3">
        <v>4</v>
      </c>
      <c r="O42" s="3">
        <v>4</v>
      </c>
      <c r="P42" s="3">
        <v>4</v>
      </c>
      <c r="Q42" s="3">
        <v>4</v>
      </c>
      <c r="R42" s="3">
        <v>4</v>
      </c>
      <c r="S42" s="3">
        <v>4</v>
      </c>
      <c r="T42" s="3">
        <v>3</v>
      </c>
      <c r="U42" s="3">
        <v>4</v>
      </c>
    </row>
    <row r="43" spans="1:22" x14ac:dyDescent="0.4">
      <c r="A43" s="4" t="s">
        <v>115</v>
      </c>
      <c r="B43" s="3">
        <v>3</v>
      </c>
      <c r="C43" s="3">
        <v>3</v>
      </c>
      <c r="D43" s="3">
        <v>0</v>
      </c>
      <c r="E43" s="3">
        <v>3</v>
      </c>
      <c r="F43" s="3">
        <v>3</v>
      </c>
      <c r="G43" s="3">
        <v>4</v>
      </c>
      <c r="H43" s="3">
        <v>3</v>
      </c>
      <c r="I43" s="3">
        <v>2</v>
      </c>
      <c r="J43" s="3">
        <v>3</v>
      </c>
      <c r="K43" s="3">
        <v>4</v>
      </c>
      <c r="L43" s="3">
        <v>4</v>
      </c>
      <c r="M43" s="3">
        <v>3</v>
      </c>
      <c r="N43" s="3">
        <v>4</v>
      </c>
      <c r="O43" s="3">
        <v>4</v>
      </c>
      <c r="P43" s="3">
        <v>4</v>
      </c>
      <c r="Q43" s="3">
        <v>4</v>
      </c>
      <c r="R43" s="3">
        <v>4</v>
      </c>
      <c r="S43" s="3">
        <v>2</v>
      </c>
      <c r="T43" s="3">
        <v>2</v>
      </c>
      <c r="U43" s="3">
        <v>4</v>
      </c>
    </row>
    <row r="44" spans="1:22" x14ac:dyDescent="0.4">
      <c r="A44" s="4" t="s">
        <v>116</v>
      </c>
      <c r="B44" s="3">
        <v>4</v>
      </c>
      <c r="C44" s="3">
        <v>2</v>
      </c>
      <c r="D44" s="3">
        <v>0</v>
      </c>
      <c r="E44" s="3">
        <v>3</v>
      </c>
      <c r="F44" s="3">
        <v>3</v>
      </c>
      <c r="G44" s="3">
        <v>4</v>
      </c>
      <c r="H44" s="3">
        <v>4</v>
      </c>
      <c r="I44" s="3">
        <v>2</v>
      </c>
      <c r="J44" s="3">
        <v>4</v>
      </c>
      <c r="K44" s="3">
        <v>3</v>
      </c>
      <c r="L44" s="3">
        <v>4</v>
      </c>
      <c r="M44" s="3">
        <v>3</v>
      </c>
      <c r="N44" s="3">
        <v>4</v>
      </c>
      <c r="O44" s="3">
        <v>4</v>
      </c>
      <c r="P44" s="3">
        <v>4</v>
      </c>
      <c r="Q44" s="3">
        <v>4</v>
      </c>
      <c r="R44" s="3">
        <v>4</v>
      </c>
      <c r="S44" s="3">
        <v>4</v>
      </c>
      <c r="T44" s="3">
        <v>3</v>
      </c>
      <c r="U44" s="3">
        <v>4</v>
      </c>
    </row>
    <row r="45" spans="1:22" x14ac:dyDescent="0.4">
      <c r="A45" s="4" t="s">
        <v>1173</v>
      </c>
      <c r="B45" s="3">
        <v>3</v>
      </c>
      <c r="C45" s="3">
        <v>3</v>
      </c>
      <c r="D45" s="3">
        <v>0</v>
      </c>
      <c r="E45" s="3">
        <v>4</v>
      </c>
      <c r="F45" s="3">
        <v>3</v>
      </c>
      <c r="G45" s="3">
        <v>4</v>
      </c>
      <c r="H45" s="3">
        <v>4</v>
      </c>
      <c r="I45" s="3">
        <v>4</v>
      </c>
      <c r="J45" s="3">
        <v>4</v>
      </c>
      <c r="K45" s="3">
        <v>4</v>
      </c>
      <c r="L45" s="3">
        <v>4</v>
      </c>
      <c r="M45" s="3">
        <v>4</v>
      </c>
      <c r="N45" s="3">
        <v>4</v>
      </c>
      <c r="O45" s="3">
        <v>4</v>
      </c>
      <c r="P45" s="3">
        <v>4</v>
      </c>
      <c r="Q45" s="3">
        <v>4</v>
      </c>
      <c r="R45" s="3">
        <v>4</v>
      </c>
      <c r="S45" s="3">
        <v>4</v>
      </c>
      <c r="T45" s="3">
        <v>3</v>
      </c>
      <c r="U45" s="3">
        <v>4</v>
      </c>
    </row>
    <row r="46" spans="1:22" x14ac:dyDescent="0.4">
      <c r="A46" s="4" t="s">
        <v>118</v>
      </c>
      <c r="B46" s="3">
        <v>4</v>
      </c>
      <c r="C46" s="3">
        <v>4</v>
      </c>
      <c r="D46" s="3">
        <v>0</v>
      </c>
      <c r="E46" s="3">
        <v>4</v>
      </c>
      <c r="F46" s="3">
        <v>3</v>
      </c>
      <c r="G46" s="3">
        <v>4</v>
      </c>
      <c r="H46" s="3">
        <v>4</v>
      </c>
      <c r="I46" s="3">
        <v>4</v>
      </c>
      <c r="J46" s="3">
        <v>4</v>
      </c>
      <c r="K46" s="3">
        <v>4</v>
      </c>
      <c r="L46" s="3">
        <v>4</v>
      </c>
      <c r="M46" s="3">
        <v>4</v>
      </c>
      <c r="N46" s="3">
        <v>4</v>
      </c>
      <c r="O46" s="3">
        <v>4</v>
      </c>
      <c r="P46" s="3">
        <v>4</v>
      </c>
      <c r="Q46" s="3">
        <v>4</v>
      </c>
      <c r="R46" s="3">
        <v>4</v>
      </c>
      <c r="S46" s="3">
        <v>4</v>
      </c>
      <c r="T46" s="3">
        <v>4</v>
      </c>
      <c r="U46" s="3">
        <v>4</v>
      </c>
    </row>
    <row r="47" spans="1:22" x14ac:dyDescent="0.4">
      <c r="A47" s="8" t="s">
        <v>102</v>
      </c>
      <c r="B47" s="3" t="s">
        <v>2748</v>
      </c>
      <c r="C47" s="3">
        <v>20</v>
      </c>
      <c r="D47" s="3">
        <v>0</v>
      </c>
      <c r="E47" s="3">
        <v>19</v>
      </c>
      <c r="F47" s="3">
        <v>16</v>
      </c>
      <c r="G47" s="3">
        <v>11</v>
      </c>
      <c r="H47" s="3" t="s">
        <v>2767</v>
      </c>
      <c r="I47" s="3" t="s">
        <v>2770</v>
      </c>
      <c r="J47" s="3" t="s">
        <v>2774</v>
      </c>
      <c r="K47" s="3">
        <v>20</v>
      </c>
      <c r="L47" s="3" t="s">
        <v>2781</v>
      </c>
      <c r="M47" s="3" t="s">
        <v>2783</v>
      </c>
      <c r="N47" s="3">
        <v>5</v>
      </c>
      <c r="O47" s="3">
        <v>2</v>
      </c>
      <c r="P47" s="3" t="s">
        <v>2787</v>
      </c>
      <c r="Q47" s="3">
        <v>13</v>
      </c>
      <c r="R47" s="3" t="s">
        <v>2789</v>
      </c>
      <c r="S47" s="3" t="s">
        <v>2793</v>
      </c>
      <c r="T47" s="3">
        <v>6</v>
      </c>
      <c r="U47" s="3">
        <v>19</v>
      </c>
    </row>
    <row r="48" spans="1:22" x14ac:dyDescent="0.4">
      <c r="A48" s="8" t="s">
        <v>103</v>
      </c>
      <c r="B48" s="9">
        <v>0</v>
      </c>
      <c r="C48" s="3">
        <v>2</v>
      </c>
      <c r="D48" s="3">
        <v>0</v>
      </c>
      <c r="E48" s="3">
        <v>2</v>
      </c>
      <c r="F48" s="3">
        <v>0</v>
      </c>
      <c r="G48" s="3">
        <v>2</v>
      </c>
      <c r="H48" s="3" t="s">
        <v>2766</v>
      </c>
      <c r="I48" s="3">
        <v>2</v>
      </c>
      <c r="J48" s="3" t="s">
        <v>2775</v>
      </c>
      <c r="K48" s="3" t="s">
        <v>2778</v>
      </c>
      <c r="L48" s="3" t="s">
        <v>2782</v>
      </c>
      <c r="M48" s="3" t="s">
        <v>2784</v>
      </c>
      <c r="N48" s="3">
        <v>0</v>
      </c>
      <c r="O48" s="3">
        <v>0</v>
      </c>
      <c r="P48" s="3">
        <v>4</v>
      </c>
      <c r="Q48" s="3">
        <v>2</v>
      </c>
      <c r="R48" s="3" t="s">
        <v>2782</v>
      </c>
      <c r="S48" s="3" t="s">
        <v>2794</v>
      </c>
      <c r="T48" s="3">
        <v>2</v>
      </c>
      <c r="U48" s="3" t="s">
        <v>2798</v>
      </c>
    </row>
    <row r="49" spans="1:21" x14ac:dyDescent="0.4">
      <c r="A49" s="8" t="s">
        <v>104</v>
      </c>
      <c r="B49" s="9">
        <v>4</v>
      </c>
      <c r="C49" s="3">
        <v>0</v>
      </c>
      <c r="D49" s="3">
        <v>0</v>
      </c>
      <c r="E49" s="3">
        <v>1</v>
      </c>
      <c r="F49" s="3">
        <v>0</v>
      </c>
      <c r="G49" s="3" t="s">
        <v>2762</v>
      </c>
      <c r="H49" s="3" t="s">
        <v>2768</v>
      </c>
      <c r="I49" s="3" t="s">
        <v>2768</v>
      </c>
      <c r="J49" s="3">
        <v>2</v>
      </c>
      <c r="K49" s="3">
        <v>2</v>
      </c>
      <c r="L49" s="3">
        <v>2</v>
      </c>
      <c r="M49" s="3" t="s">
        <v>2785</v>
      </c>
      <c r="N49" s="3">
        <v>1</v>
      </c>
      <c r="O49" s="3">
        <v>2</v>
      </c>
      <c r="P49" s="3">
        <v>1</v>
      </c>
      <c r="Q49" s="3">
        <v>2</v>
      </c>
      <c r="R49" s="3" t="s">
        <v>2790</v>
      </c>
      <c r="S49" s="3" t="s">
        <v>2768</v>
      </c>
      <c r="T49" s="3">
        <v>2</v>
      </c>
      <c r="U49" s="3">
        <v>2</v>
      </c>
    </row>
    <row r="50" spans="1:21" x14ac:dyDescent="0.4">
      <c r="A50" s="8" t="s">
        <v>105</v>
      </c>
      <c r="B50" s="9">
        <v>4</v>
      </c>
      <c r="C50" s="3">
        <v>4</v>
      </c>
      <c r="D50" s="3">
        <v>0</v>
      </c>
      <c r="E50" s="3">
        <v>2</v>
      </c>
      <c r="F50" s="3">
        <v>3</v>
      </c>
      <c r="G50" s="3">
        <v>1</v>
      </c>
      <c r="H50" s="3">
        <v>1</v>
      </c>
      <c r="I50" s="3">
        <v>2</v>
      </c>
      <c r="J50" s="3">
        <v>1</v>
      </c>
      <c r="K50" s="3">
        <v>2</v>
      </c>
      <c r="L50" s="3">
        <v>4</v>
      </c>
      <c r="M50" s="3">
        <v>1</v>
      </c>
      <c r="N50" s="3">
        <v>1</v>
      </c>
      <c r="O50" s="3">
        <v>2</v>
      </c>
      <c r="P50" s="3">
        <v>1</v>
      </c>
      <c r="Q50" s="3">
        <v>1</v>
      </c>
      <c r="R50" s="3">
        <v>1</v>
      </c>
      <c r="S50" s="3">
        <v>1</v>
      </c>
      <c r="T50" s="3">
        <v>1</v>
      </c>
      <c r="U50" s="3">
        <v>2</v>
      </c>
    </row>
    <row r="51" spans="1:21" x14ac:dyDescent="0.4">
      <c r="A51" s="8" t="s">
        <v>106</v>
      </c>
      <c r="B51" s="10" t="s">
        <v>2749</v>
      </c>
      <c r="C51" s="3">
        <v>7</v>
      </c>
      <c r="D51" s="3">
        <v>0</v>
      </c>
      <c r="E51" s="3" t="s">
        <v>2757</v>
      </c>
      <c r="F51" s="3">
        <v>0</v>
      </c>
      <c r="G51" s="3" t="s">
        <v>2763</v>
      </c>
      <c r="H51" s="3">
        <v>1</v>
      </c>
      <c r="I51" s="3" t="s">
        <v>2771</v>
      </c>
      <c r="J51" s="3">
        <v>2</v>
      </c>
      <c r="K51" s="3" t="s">
        <v>2779</v>
      </c>
      <c r="L51" s="3">
        <v>2</v>
      </c>
      <c r="M51" s="3">
        <v>1</v>
      </c>
      <c r="N51" s="3" t="s">
        <v>2776</v>
      </c>
      <c r="O51" s="3">
        <v>4</v>
      </c>
      <c r="P51" s="3">
        <v>1</v>
      </c>
      <c r="Q51" s="3">
        <v>1</v>
      </c>
      <c r="R51" s="3">
        <v>2</v>
      </c>
      <c r="S51" s="3">
        <v>9</v>
      </c>
      <c r="T51" s="3" t="s">
        <v>2796</v>
      </c>
      <c r="U51" s="3" t="s">
        <v>2799</v>
      </c>
    </row>
    <row r="52" spans="1:21" x14ac:dyDescent="0.4">
      <c r="A52" s="8" t="s">
        <v>119</v>
      </c>
      <c r="B52" s="3">
        <v>1</v>
      </c>
      <c r="C52" s="3">
        <v>4</v>
      </c>
      <c r="D52" s="3">
        <v>6</v>
      </c>
      <c r="E52" s="3">
        <v>1</v>
      </c>
      <c r="F52" s="3">
        <v>0</v>
      </c>
      <c r="G52" s="3" t="s">
        <v>2764</v>
      </c>
      <c r="H52" s="3">
        <v>1</v>
      </c>
      <c r="I52" s="3" t="s">
        <v>2772</v>
      </c>
      <c r="J52" s="3" t="s">
        <v>2776</v>
      </c>
      <c r="K52" s="3">
        <v>2</v>
      </c>
      <c r="L52" s="3">
        <v>2</v>
      </c>
      <c r="M52" s="3" t="s">
        <v>2768</v>
      </c>
      <c r="N52" s="3">
        <v>2</v>
      </c>
      <c r="O52" s="3">
        <v>2</v>
      </c>
      <c r="P52" s="3">
        <v>2</v>
      </c>
      <c r="Q52" s="3" t="s">
        <v>2779</v>
      </c>
      <c r="R52" s="3" t="s">
        <v>2791</v>
      </c>
      <c r="S52" s="3" t="s">
        <v>2776</v>
      </c>
      <c r="T52" s="3">
        <v>4</v>
      </c>
      <c r="U52" s="3">
        <v>4</v>
      </c>
    </row>
    <row r="53" spans="1:21" x14ac:dyDescent="0.4">
      <c r="A53" s="8" t="s">
        <v>120</v>
      </c>
      <c r="B53" s="3" t="s">
        <v>2750</v>
      </c>
      <c r="C53" s="3" t="s">
        <v>2751</v>
      </c>
      <c r="D53" s="3">
        <v>1</v>
      </c>
      <c r="E53" s="3" t="s">
        <v>2758</v>
      </c>
      <c r="F53" s="3" t="s">
        <v>2759</v>
      </c>
      <c r="G53" s="3" t="s">
        <v>2765</v>
      </c>
      <c r="H53" s="3" t="s">
        <v>2769</v>
      </c>
      <c r="I53" s="3" t="s">
        <v>2773</v>
      </c>
      <c r="J53" s="3" t="s">
        <v>2777</v>
      </c>
      <c r="K53" s="3" t="s">
        <v>2780</v>
      </c>
      <c r="L53" s="3">
        <v>1</v>
      </c>
      <c r="M53" s="3" t="s">
        <v>2786</v>
      </c>
      <c r="N53" s="3">
        <v>1</v>
      </c>
      <c r="O53" s="3">
        <v>1</v>
      </c>
      <c r="P53" s="3">
        <v>1</v>
      </c>
      <c r="Q53" s="3" t="s">
        <v>2788</v>
      </c>
      <c r="R53" s="3" t="s">
        <v>2792</v>
      </c>
      <c r="S53" s="3" t="s">
        <v>2795</v>
      </c>
      <c r="T53" s="3" t="s">
        <v>2797</v>
      </c>
      <c r="U53" s="3" t="s">
        <v>2800</v>
      </c>
    </row>
    <row r="54" spans="1:21" x14ac:dyDescent="0.4">
      <c r="A54" s="3" t="s">
        <v>598</v>
      </c>
      <c r="B54" s="3">
        <v>2</v>
      </c>
      <c r="C54" s="3">
        <v>2</v>
      </c>
      <c r="D54" s="3">
        <v>1</v>
      </c>
      <c r="E54" s="3">
        <v>2</v>
      </c>
      <c r="F54" s="3">
        <v>2</v>
      </c>
      <c r="G54" s="3">
        <v>1</v>
      </c>
      <c r="H54" s="3">
        <v>2</v>
      </c>
      <c r="I54" s="54">
        <v>2</v>
      </c>
      <c r="J54" s="54">
        <v>2</v>
      </c>
      <c r="K54" s="54">
        <v>2</v>
      </c>
      <c r="L54" s="54">
        <v>2</v>
      </c>
      <c r="M54" s="54">
        <v>2</v>
      </c>
      <c r="N54" s="54">
        <v>2</v>
      </c>
      <c r="O54" s="54">
        <v>2</v>
      </c>
      <c r="P54" s="54">
        <v>2</v>
      </c>
      <c r="Q54" s="54">
        <v>2</v>
      </c>
      <c r="R54" s="54">
        <v>2</v>
      </c>
      <c r="S54" s="54">
        <v>2</v>
      </c>
      <c r="T54" s="54">
        <v>2</v>
      </c>
      <c r="U54" s="54">
        <v>2</v>
      </c>
    </row>
    <row r="55" spans="1:21" x14ac:dyDescent="0.4">
      <c r="A55" s="3"/>
      <c r="B55" s="3" t="s">
        <v>1540</v>
      </c>
      <c r="C55" s="3" t="s">
        <v>1541</v>
      </c>
      <c r="D55" s="3" t="s">
        <v>1542</v>
      </c>
      <c r="E55" s="3" t="s">
        <v>1543</v>
      </c>
      <c r="F55" s="3" t="s">
        <v>1544</v>
      </c>
      <c r="G55" s="3" t="s">
        <v>1545</v>
      </c>
      <c r="H55" s="3" t="s">
        <v>1546</v>
      </c>
      <c r="I55" s="3" t="s">
        <v>1547</v>
      </c>
      <c r="J55" s="3" t="s">
        <v>1548</v>
      </c>
      <c r="K55" s="3" t="s">
        <v>1549</v>
      </c>
      <c r="L55" s="3" t="s">
        <v>1550</v>
      </c>
      <c r="M55" s="3" t="s">
        <v>1551</v>
      </c>
      <c r="N55" s="3" t="s">
        <v>1552</v>
      </c>
      <c r="O55" s="3" t="s">
        <v>1553</v>
      </c>
      <c r="P55" s="3" t="s">
        <v>1554</v>
      </c>
      <c r="Q55" s="3" t="s">
        <v>1555</v>
      </c>
      <c r="R55" s="3" t="s">
        <v>1556</v>
      </c>
      <c r="S55" s="3" t="s">
        <v>1557</v>
      </c>
      <c r="T55" s="3" t="s">
        <v>1558</v>
      </c>
      <c r="U55" s="3" t="s">
        <v>1559</v>
      </c>
    </row>
    <row r="56" spans="1:21" x14ac:dyDescent="0.4">
      <c r="A56" s="3" t="s">
        <v>0</v>
      </c>
      <c r="B56" s="3">
        <v>1</v>
      </c>
      <c r="C56" s="3"/>
      <c r="D56" s="3"/>
      <c r="E56" s="3"/>
      <c r="F56" s="3"/>
      <c r="G56" s="3"/>
      <c r="H56" s="3"/>
      <c r="I56" s="3"/>
      <c r="J56" s="3"/>
      <c r="K56" s="3"/>
      <c r="L56" s="3"/>
      <c r="M56" s="3"/>
      <c r="N56" s="3"/>
      <c r="O56" s="3"/>
      <c r="P56" s="3"/>
      <c r="Q56" s="3"/>
      <c r="R56" s="3"/>
      <c r="S56" s="3"/>
      <c r="T56" s="3"/>
      <c r="U56" s="3"/>
    </row>
    <row r="57" spans="1:21" x14ac:dyDescent="0.4">
      <c r="A57" s="3" t="s">
        <v>97</v>
      </c>
      <c r="B57" s="3">
        <v>4</v>
      </c>
      <c r="C57" s="3"/>
      <c r="D57" s="3"/>
      <c r="E57" s="3"/>
      <c r="F57" s="3"/>
      <c r="G57" s="3"/>
      <c r="H57" s="3"/>
      <c r="I57" s="3"/>
      <c r="J57" s="3"/>
      <c r="K57" s="3"/>
      <c r="L57" s="3"/>
      <c r="M57" s="3"/>
      <c r="N57" s="3"/>
      <c r="O57" s="3"/>
      <c r="P57" s="3"/>
      <c r="Q57" s="3"/>
      <c r="R57" s="3"/>
      <c r="S57" s="3"/>
      <c r="T57" s="3"/>
      <c r="U57" s="3"/>
    </row>
    <row r="58" spans="1:21" x14ac:dyDescent="0.4">
      <c r="A58" s="3" t="s">
        <v>98</v>
      </c>
      <c r="B58" s="3">
        <v>2</v>
      </c>
      <c r="C58" s="3"/>
      <c r="D58" s="3"/>
      <c r="E58" s="3"/>
      <c r="F58" s="3"/>
      <c r="G58" s="3"/>
      <c r="H58" s="3"/>
      <c r="I58" s="3"/>
      <c r="J58" s="3"/>
      <c r="K58" s="3"/>
      <c r="L58" s="3"/>
      <c r="M58" s="3"/>
      <c r="N58" s="3"/>
      <c r="O58" s="3"/>
      <c r="P58" s="3"/>
      <c r="Q58" s="3"/>
      <c r="R58" s="3"/>
      <c r="S58" s="3"/>
      <c r="T58" s="3"/>
      <c r="U58" s="3"/>
    </row>
    <row r="59" spans="1:21" x14ac:dyDescent="0.4">
      <c r="A59" s="3" t="s">
        <v>99</v>
      </c>
      <c r="B59" s="3">
        <v>3</v>
      </c>
      <c r="C59" s="3"/>
      <c r="D59" s="3"/>
      <c r="E59" s="3"/>
      <c r="F59" s="3"/>
      <c r="G59" s="3"/>
      <c r="H59" s="3"/>
      <c r="I59" s="3"/>
      <c r="J59" s="3"/>
      <c r="K59" s="3"/>
      <c r="L59" s="3"/>
      <c r="M59" s="3"/>
      <c r="N59" s="3"/>
      <c r="O59" s="3"/>
      <c r="P59" s="3"/>
      <c r="Q59" s="3"/>
      <c r="R59" s="3"/>
      <c r="S59" s="3"/>
      <c r="T59" s="3"/>
      <c r="U59" s="3"/>
    </row>
    <row r="60" spans="1:21" x14ac:dyDescent="0.4">
      <c r="A60" s="3" t="s">
        <v>100</v>
      </c>
      <c r="B60" s="3">
        <v>3</v>
      </c>
      <c r="C60" s="3"/>
      <c r="D60" s="3"/>
      <c r="E60" s="3"/>
      <c r="F60" s="3"/>
      <c r="G60" s="3"/>
      <c r="H60" s="3"/>
      <c r="I60" s="3"/>
      <c r="J60" s="3"/>
      <c r="K60" s="3"/>
      <c r="L60" s="3"/>
      <c r="M60" s="3"/>
      <c r="N60" s="3"/>
      <c r="O60" s="3"/>
      <c r="P60" s="3"/>
      <c r="Q60" s="3"/>
      <c r="R60" s="3"/>
      <c r="S60" s="3"/>
      <c r="T60" s="3"/>
      <c r="U60" s="3"/>
    </row>
    <row r="61" spans="1:21" x14ac:dyDescent="0.4">
      <c r="A61" s="3" t="s">
        <v>101</v>
      </c>
      <c r="B61" s="3">
        <v>4</v>
      </c>
      <c r="C61" s="3"/>
      <c r="D61" s="3"/>
      <c r="E61" s="3"/>
      <c r="F61" s="3"/>
      <c r="G61" s="3"/>
      <c r="H61" s="3"/>
      <c r="I61" s="3"/>
      <c r="J61" s="3"/>
      <c r="K61" s="3"/>
      <c r="L61" s="3"/>
      <c r="M61" s="3"/>
      <c r="N61" s="3"/>
      <c r="O61" s="3"/>
      <c r="P61" s="3"/>
      <c r="Q61" s="3"/>
      <c r="R61" s="3"/>
      <c r="S61" s="3"/>
      <c r="T61" s="3"/>
      <c r="U61" s="3"/>
    </row>
    <row r="62" spans="1:21" x14ac:dyDescent="0.4">
      <c r="A62" s="3" t="s">
        <v>1171</v>
      </c>
      <c r="B62" s="3">
        <v>0</v>
      </c>
      <c r="C62" s="3"/>
      <c r="D62" s="3"/>
      <c r="E62" s="3"/>
      <c r="F62" s="3"/>
      <c r="G62" s="3"/>
      <c r="H62" s="3"/>
      <c r="I62" s="3"/>
      <c r="J62" s="3"/>
      <c r="K62" s="3"/>
      <c r="L62" s="3"/>
      <c r="M62" s="3"/>
      <c r="N62" s="3"/>
      <c r="O62" s="3"/>
      <c r="P62" s="3"/>
      <c r="Q62" s="3"/>
      <c r="R62" s="3"/>
      <c r="S62" s="3"/>
      <c r="T62" s="3"/>
      <c r="U62" s="3"/>
    </row>
    <row r="63" spans="1:21" x14ac:dyDescent="0.4">
      <c r="A63" s="3" t="s">
        <v>1172</v>
      </c>
      <c r="B63" s="3">
        <v>0</v>
      </c>
      <c r="C63" s="3"/>
      <c r="D63" s="3"/>
      <c r="E63" s="3"/>
      <c r="F63" s="3"/>
      <c r="G63" s="3"/>
      <c r="H63" s="3"/>
      <c r="I63" s="3"/>
      <c r="J63" s="3"/>
      <c r="K63" s="3"/>
      <c r="L63" s="3"/>
      <c r="M63" s="3"/>
      <c r="N63" s="3"/>
      <c r="O63" s="3"/>
      <c r="P63" s="3"/>
      <c r="Q63" s="3"/>
      <c r="R63" s="3"/>
      <c r="S63" s="3"/>
      <c r="T63" s="3"/>
      <c r="U63" s="3"/>
    </row>
    <row r="64" spans="1:21" x14ac:dyDescent="0.4">
      <c r="A64" s="4" t="s">
        <v>109</v>
      </c>
      <c r="B64" s="3">
        <v>1</v>
      </c>
      <c r="C64" s="3"/>
      <c r="D64" s="3"/>
      <c r="E64" s="3"/>
      <c r="F64" s="3"/>
      <c r="G64" s="3"/>
      <c r="H64" s="3"/>
      <c r="I64" s="3"/>
      <c r="J64" s="3"/>
      <c r="K64" s="3"/>
      <c r="L64" s="3"/>
      <c r="M64" s="3"/>
      <c r="N64" s="3"/>
      <c r="O64" s="3"/>
      <c r="P64" s="3"/>
      <c r="Q64" s="3"/>
      <c r="R64" s="3"/>
      <c r="S64" s="3"/>
      <c r="T64" s="3"/>
      <c r="U64" s="3"/>
    </row>
    <row r="65" spans="1:21" x14ac:dyDescent="0.4">
      <c r="A65" s="4" t="s">
        <v>110</v>
      </c>
      <c r="B65" s="3">
        <v>0</v>
      </c>
      <c r="C65" s="3"/>
      <c r="D65" s="3"/>
      <c r="E65" s="3"/>
      <c r="F65" s="3"/>
      <c r="G65" s="3"/>
      <c r="H65" s="3"/>
      <c r="I65" s="3"/>
      <c r="J65" s="3"/>
      <c r="K65" s="3"/>
      <c r="L65" s="3"/>
      <c r="M65" s="3"/>
      <c r="N65" s="3"/>
      <c r="O65" s="3"/>
      <c r="P65" s="3"/>
      <c r="Q65" s="3"/>
      <c r="R65" s="3"/>
      <c r="S65" s="3"/>
      <c r="T65" s="3"/>
      <c r="U65" s="3"/>
    </row>
    <row r="66" spans="1:21" x14ac:dyDescent="0.4">
      <c r="A66" s="4" t="s">
        <v>111</v>
      </c>
      <c r="B66" s="3">
        <v>1</v>
      </c>
      <c r="C66" s="3"/>
      <c r="D66" s="3"/>
      <c r="E66" s="3"/>
      <c r="F66" s="3"/>
      <c r="G66" s="3"/>
      <c r="H66" s="3"/>
      <c r="I66" s="3"/>
      <c r="J66" s="3"/>
      <c r="K66" s="3"/>
      <c r="L66" s="3"/>
      <c r="M66" s="3"/>
      <c r="N66" s="3"/>
      <c r="O66" s="3"/>
      <c r="P66" s="3"/>
      <c r="Q66" s="3"/>
      <c r="R66" s="3"/>
      <c r="S66" s="3"/>
      <c r="T66" s="3"/>
      <c r="U66" s="3"/>
    </row>
    <row r="67" spans="1:21" x14ac:dyDescent="0.4">
      <c r="A67" s="4" t="s">
        <v>112</v>
      </c>
      <c r="B67" s="3">
        <v>0</v>
      </c>
      <c r="C67" s="3"/>
      <c r="D67" s="3"/>
      <c r="E67" s="3"/>
      <c r="F67" s="3"/>
      <c r="G67" s="3"/>
      <c r="H67" s="3"/>
      <c r="I67" s="3"/>
      <c r="J67" s="3"/>
      <c r="K67" s="3"/>
      <c r="L67" s="3"/>
      <c r="M67" s="3"/>
      <c r="N67" s="3"/>
      <c r="O67" s="3"/>
      <c r="P67" s="3"/>
      <c r="Q67" s="3"/>
      <c r="R67" s="3"/>
      <c r="S67" s="3"/>
      <c r="T67" s="3"/>
      <c r="U67" s="3"/>
    </row>
    <row r="68" spans="1:21" x14ac:dyDescent="0.4">
      <c r="A68" s="4" t="s">
        <v>113</v>
      </c>
      <c r="B68" s="3">
        <v>0</v>
      </c>
      <c r="C68" s="3"/>
      <c r="D68" s="3"/>
      <c r="E68" s="3"/>
      <c r="F68" s="3"/>
      <c r="G68" s="3"/>
      <c r="H68" s="3"/>
      <c r="I68" s="3"/>
      <c r="J68" s="3"/>
      <c r="K68" s="3"/>
      <c r="L68" s="3"/>
      <c r="M68" s="3"/>
      <c r="N68" s="3"/>
      <c r="O68" s="3"/>
      <c r="P68" s="3"/>
      <c r="Q68" s="3"/>
      <c r="R68" s="3"/>
      <c r="S68" s="3"/>
      <c r="T68" s="3"/>
      <c r="U68" s="3"/>
    </row>
    <row r="69" spans="1:21" x14ac:dyDescent="0.4">
      <c r="A69" s="4" t="s">
        <v>114</v>
      </c>
      <c r="B69" s="3">
        <v>0</v>
      </c>
      <c r="C69" s="3"/>
      <c r="D69" s="3"/>
      <c r="E69" s="3"/>
      <c r="F69" s="3"/>
      <c r="G69" s="3"/>
      <c r="H69" s="3"/>
      <c r="I69" s="3"/>
      <c r="J69" s="3"/>
      <c r="K69" s="3"/>
      <c r="L69" s="3"/>
      <c r="M69" s="3"/>
      <c r="N69" s="3"/>
      <c r="O69" s="3"/>
      <c r="P69" s="3"/>
      <c r="Q69" s="3"/>
      <c r="R69" s="3"/>
      <c r="S69" s="3"/>
      <c r="T69" s="3"/>
      <c r="U69" s="3"/>
    </row>
    <row r="70" spans="1:21" x14ac:dyDescent="0.4">
      <c r="A70" s="4" t="s">
        <v>115</v>
      </c>
      <c r="B70" s="3">
        <v>0</v>
      </c>
      <c r="C70" s="3"/>
      <c r="D70" s="3"/>
      <c r="E70" s="3"/>
      <c r="F70" s="3"/>
      <c r="G70" s="3"/>
      <c r="H70" s="3"/>
      <c r="I70" s="3"/>
      <c r="J70" s="3"/>
      <c r="K70" s="3"/>
      <c r="L70" s="3"/>
      <c r="M70" s="3"/>
      <c r="N70" s="3"/>
      <c r="O70" s="3"/>
      <c r="P70" s="3"/>
      <c r="Q70" s="3"/>
      <c r="R70" s="3"/>
      <c r="S70" s="3"/>
      <c r="T70" s="3"/>
      <c r="U70" s="3"/>
    </row>
    <row r="71" spans="1:21" x14ac:dyDescent="0.4">
      <c r="A71" s="4" t="s">
        <v>116</v>
      </c>
      <c r="B71" s="3">
        <v>0</v>
      </c>
      <c r="C71" s="3"/>
      <c r="D71" s="3"/>
      <c r="E71" s="3"/>
      <c r="F71" s="3"/>
      <c r="G71" s="3"/>
      <c r="H71" s="3"/>
      <c r="I71" s="3"/>
      <c r="J71" s="3"/>
      <c r="K71" s="3"/>
      <c r="L71" s="3"/>
      <c r="M71" s="3"/>
      <c r="N71" s="3"/>
      <c r="O71" s="3"/>
      <c r="P71" s="3"/>
      <c r="Q71" s="3"/>
      <c r="R71" s="3"/>
      <c r="S71" s="3"/>
      <c r="T71" s="3"/>
      <c r="U71" s="3"/>
    </row>
    <row r="72" spans="1:21" x14ac:dyDescent="0.4">
      <c r="A72" s="4" t="s">
        <v>1173</v>
      </c>
      <c r="B72" s="3">
        <v>0</v>
      </c>
      <c r="C72" s="3"/>
      <c r="D72" s="3"/>
      <c r="E72" s="3"/>
      <c r="F72" s="3"/>
      <c r="G72" s="3"/>
      <c r="H72" s="3"/>
      <c r="I72" s="3"/>
      <c r="J72" s="3"/>
      <c r="K72" s="3"/>
      <c r="L72" s="3"/>
      <c r="M72" s="3"/>
      <c r="N72" s="3"/>
      <c r="O72" s="3"/>
      <c r="P72" s="3"/>
      <c r="Q72" s="3"/>
      <c r="R72" s="3"/>
      <c r="S72" s="3"/>
      <c r="T72" s="3"/>
      <c r="U72" s="3"/>
    </row>
    <row r="73" spans="1:21" x14ac:dyDescent="0.4">
      <c r="A73" s="4" t="s">
        <v>118</v>
      </c>
      <c r="B73" s="3">
        <v>0</v>
      </c>
      <c r="C73" s="3"/>
      <c r="D73" s="3"/>
      <c r="E73" s="3"/>
      <c r="F73" s="3"/>
      <c r="G73" s="3"/>
      <c r="H73" s="3"/>
      <c r="I73" s="3"/>
      <c r="J73" s="3"/>
      <c r="K73" s="3"/>
      <c r="L73" s="3"/>
      <c r="M73" s="3"/>
      <c r="N73" s="3"/>
      <c r="O73" s="3"/>
      <c r="P73" s="3"/>
      <c r="Q73" s="3"/>
      <c r="R73" s="3"/>
      <c r="S73" s="3"/>
      <c r="T73" s="3"/>
      <c r="U73" s="3"/>
    </row>
    <row r="74" spans="1:21" x14ac:dyDescent="0.4">
      <c r="A74" s="8" t="s">
        <v>102</v>
      </c>
      <c r="B74" s="3" t="s">
        <v>2788</v>
      </c>
      <c r="C74" s="3"/>
      <c r="D74" s="3"/>
      <c r="E74" s="3"/>
      <c r="F74" s="3"/>
      <c r="G74" s="3"/>
      <c r="H74" s="3"/>
      <c r="I74" s="3"/>
      <c r="J74" s="3"/>
      <c r="K74" s="3"/>
      <c r="L74" s="3"/>
      <c r="M74" s="3"/>
      <c r="N74" s="3"/>
      <c r="O74" s="3"/>
      <c r="P74" s="3"/>
      <c r="Q74" s="3"/>
      <c r="R74" s="3"/>
      <c r="S74" s="3"/>
      <c r="T74" s="3"/>
      <c r="U74" s="3"/>
    </row>
    <row r="75" spans="1:21" x14ac:dyDescent="0.4">
      <c r="A75" s="8" t="s">
        <v>103</v>
      </c>
      <c r="B75" s="9" t="s">
        <v>2801</v>
      </c>
      <c r="C75" s="3"/>
      <c r="D75" s="3"/>
      <c r="E75" s="3"/>
      <c r="F75" s="3"/>
      <c r="G75" s="3"/>
      <c r="H75" s="3"/>
      <c r="I75" s="3"/>
      <c r="J75" s="3"/>
      <c r="K75" s="3"/>
      <c r="L75" s="3"/>
      <c r="M75" s="3"/>
      <c r="N75" s="3"/>
      <c r="O75" s="3"/>
      <c r="P75" s="3"/>
      <c r="Q75" s="3"/>
      <c r="R75" s="3"/>
      <c r="S75" s="3"/>
      <c r="T75" s="3"/>
      <c r="U75" s="3"/>
    </row>
    <row r="76" spans="1:21" x14ac:dyDescent="0.4">
      <c r="A76" s="8" t="s">
        <v>104</v>
      </c>
      <c r="B76" s="9">
        <v>2</v>
      </c>
      <c r="C76" s="3"/>
      <c r="D76" s="3"/>
      <c r="E76" s="3"/>
      <c r="F76" s="3"/>
      <c r="G76" s="3"/>
      <c r="H76" s="3"/>
      <c r="I76" s="3"/>
      <c r="J76" s="3"/>
      <c r="K76" s="3"/>
      <c r="L76" s="3"/>
      <c r="M76" s="3"/>
      <c r="N76" s="3"/>
      <c r="O76" s="3"/>
      <c r="P76" s="3"/>
      <c r="Q76" s="3"/>
      <c r="R76" s="3"/>
      <c r="S76" s="3"/>
      <c r="T76" s="3"/>
      <c r="U76" s="3"/>
    </row>
    <row r="77" spans="1:21" x14ac:dyDescent="0.4">
      <c r="A77" s="8" t="s">
        <v>105</v>
      </c>
      <c r="B77" s="9">
        <v>2</v>
      </c>
      <c r="C77" s="3"/>
      <c r="D77" s="3"/>
      <c r="E77" s="3"/>
      <c r="F77" s="3"/>
      <c r="G77" s="3"/>
      <c r="H77" s="3"/>
      <c r="I77" s="3"/>
      <c r="J77" s="3"/>
      <c r="K77" s="3"/>
      <c r="L77" s="3"/>
      <c r="M77" s="3"/>
      <c r="N77" s="3"/>
      <c r="O77" s="3"/>
      <c r="P77" s="3"/>
      <c r="Q77" s="3"/>
      <c r="R77" s="3"/>
      <c r="S77" s="3"/>
      <c r="T77" s="3"/>
      <c r="U77" s="3"/>
    </row>
    <row r="78" spans="1:21" x14ac:dyDescent="0.4">
      <c r="A78" s="8" t="s">
        <v>106</v>
      </c>
      <c r="B78" s="10">
        <v>1</v>
      </c>
      <c r="C78" s="3"/>
      <c r="D78" s="3"/>
      <c r="E78" s="3"/>
      <c r="F78" s="3"/>
      <c r="G78" s="3"/>
      <c r="H78" s="3"/>
      <c r="I78" s="3"/>
      <c r="J78" s="3"/>
      <c r="K78" s="3"/>
      <c r="L78" s="3"/>
      <c r="M78" s="3"/>
      <c r="N78" s="3"/>
      <c r="O78" s="3"/>
      <c r="P78" s="3"/>
      <c r="Q78" s="3"/>
      <c r="R78" s="3"/>
      <c r="S78" s="3"/>
      <c r="T78" s="3"/>
      <c r="U78" s="3"/>
    </row>
    <row r="79" spans="1:21" x14ac:dyDescent="0.4">
      <c r="A79" s="8" t="s">
        <v>119</v>
      </c>
      <c r="B79" s="3" t="s">
        <v>2788</v>
      </c>
      <c r="C79" s="3"/>
      <c r="D79" s="3"/>
      <c r="E79" s="3"/>
      <c r="F79" s="3"/>
      <c r="G79" s="3"/>
      <c r="H79" s="3"/>
      <c r="I79" s="3"/>
      <c r="J79" s="3"/>
      <c r="K79" s="3"/>
      <c r="L79" s="3"/>
      <c r="M79" s="3"/>
      <c r="N79" s="3"/>
      <c r="O79" s="3"/>
      <c r="P79" s="3"/>
      <c r="Q79" s="3"/>
      <c r="R79" s="3"/>
      <c r="S79" s="3"/>
      <c r="T79" s="3"/>
      <c r="U79" s="3"/>
    </row>
    <row r="80" spans="1:21" x14ac:dyDescent="0.4">
      <c r="A80" s="8" t="s">
        <v>120</v>
      </c>
      <c r="B80" s="3" t="s">
        <v>2802</v>
      </c>
      <c r="C80" s="3"/>
      <c r="D80" s="3"/>
      <c r="E80" s="3"/>
      <c r="F80" s="3"/>
      <c r="G80" s="3"/>
      <c r="H80" s="3"/>
      <c r="I80" s="3"/>
      <c r="J80" s="3"/>
      <c r="K80" s="3"/>
      <c r="L80" s="3"/>
      <c r="M80" s="3"/>
      <c r="N80" s="3"/>
      <c r="O80" s="3"/>
      <c r="P80" s="3"/>
      <c r="Q80" s="3"/>
      <c r="R80" s="3"/>
      <c r="S80" s="3"/>
      <c r="T80" s="3"/>
      <c r="U80" s="3"/>
    </row>
    <row r="81" spans="1:21" x14ac:dyDescent="0.4">
      <c r="A81" s="3" t="s">
        <v>598</v>
      </c>
      <c r="B81" s="3">
        <v>2</v>
      </c>
      <c r="C81" s="3"/>
      <c r="D81" s="3"/>
      <c r="E81" s="3"/>
      <c r="F81" s="3"/>
      <c r="G81" s="3"/>
      <c r="H81" s="3"/>
      <c r="I81" s="3"/>
      <c r="J81" s="3"/>
      <c r="K81" s="3"/>
      <c r="L81" s="3"/>
      <c r="M81" s="3"/>
      <c r="N81" s="3"/>
      <c r="O81" s="3"/>
      <c r="P81" s="3"/>
      <c r="Q81" s="3"/>
      <c r="R81" s="3"/>
      <c r="S81" s="3"/>
      <c r="T81" s="3"/>
      <c r="U81" s="3"/>
    </row>
    <row r="82" spans="1:21" x14ac:dyDescent="0.4">
      <c r="A82" s="3"/>
      <c r="B82" s="3" t="s">
        <v>1560</v>
      </c>
      <c r="C82" s="3" t="s">
        <v>1561</v>
      </c>
      <c r="D82" s="3" t="s">
        <v>1562</v>
      </c>
      <c r="E82" s="3" t="s">
        <v>1563</v>
      </c>
      <c r="F82" s="3" t="s">
        <v>1564</v>
      </c>
      <c r="G82" s="3" t="s">
        <v>1565</v>
      </c>
      <c r="H82" s="3" t="s">
        <v>1566</v>
      </c>
      <c r="I82" s="3" t="s">
        <v>1567</v>
      </c>
      <c r="J82" s="3" t="s">
        <v>1568</v>
      </c>
      <c r="K82" s="3" t="s">
        <v>1569</v>
      </c>
      <c r="L82" s="3" t="s">
        <v>1570</v>
      </c>
      <c r="M82" s="3" t="s">
        <v>1571</v>
      </c>
      <c r="N82" s="3" t="s">
        <v>1572</v>
      </c>
      <c r="O82" s="3" t="s">
        <v>1573</v>
      </c>
      <c r="P82" s="3" t="s">
        <v>1574</v>
      </c>
      <c r="Q82" s="3" t="s">
        <v>1575</v>
      </c>
      <c r="R82" s="3" t="s">
        <v>1576</v>
      </c>
      <c r="S82" s="3" t="s">
        <v>1577</v>
      </c>
      <c r="T82" s="3" t="s">
        <v>1578</v>
      </c>
      <c r="U82" s="3" t="s">
        <v>1579</v>
      </c>
    </row>
    <row r="83" spans="1:21" x14ac:dyDescent="0.4">
      <c r="A83" s="3" t="s">
        <v>0</v>
      </c>
      <c r="B83" s="3"/>
      <c r="C83" s="3"/>
      <c r="D83" s="3"/>
      <c r="E83" s="3"/>
      <c r="F83" s="3"/>
      <c r="G83" s="3"/>
      <c r="H83" s="3"/>
      <c r="I83" s="3"/>
      <c r="J83" s="3"/>
      <c r="K83" s="3"/>
      <c r="L83" s="3"/>
      <c r="M83" s="3"/>
      <c r="N83" s="3"/>
      <c r="O83" s="3"/>
      <c r="P83" s="3"/>
      <c r="Q83" s="3"/>
      <c r="R83" s="3"/>
      <c r="S83" s="3"/>
      <c r="T83" s="3"/>
      <c r="U83" s="3"/>
    </row>
    <row r="84" spans="1:21" x14ac:dyDescent="0.4">
      <c r="A84" s="3" t="s">
        <v>97</v>
      </c>
      <c r="B84" s="3"/>
      <c r="C84" s="3"/>
      <c r="D84" s="3"/>
      <c r="E84" s="3"/>
      <c r="F84" s="3"/>
      <c r="G84" s="3"/>
      <c r="H84" s="3"/>
      <c r="I84" s="3"/>
      <c r="J84" s="3"/>
      <c r="K84" s="3"/>
      <c r="L84" s="3"/>
      <c r="M84" s="3"/>
      <c r="N84" s="3"/>
      <c r="O84" s="3"/>
      <c r="P84" s="3"/>
      <c r="Q84" s="3"/>
      <c r="R84" s="3"/>
      <c r="S84" s="3"/>
      <c r="T84" s="3"/>
      <c r="U84" s="3"/>
    </row>
    <row r="85" spans="1:21" x14ac:dyDescent="0.4">
      <c r="A85" s="3" t="s">
        <v>98</v>
      </c>
      <c r="B85" s="3"/>
      <c r="C85" s="3"/>
      <c r="D85" s="3"/>
      <c r="E85" s="3"/>
      <c r="F85" s="3"/>
      <c r="G85" s="3"/>
      <c r="H85" s="3"/>
      <c r="I85" s="3"/>
      <c r="J85" s="3"/>
      <c r="K85" s="3"/>
      <c r="L85" s="3"/>
      <c r="M85" s="3"/>
      <c r="N85" s="3"/>
      <c r="O85" s="3"/>
      <c r="P85" s="3"/>
      <c r="Q85" s="3"/>
      <c r="R85" s="3"/>
      <c r="S85" s="3"/>
      <c r="T85" s="3"/>
      <c r="U85" s="3"/>
    </row>
    <row r="86" spans="1:21" x14ac:dyDescent="0.4">
      <c r="A86" s="3" t="s">
        <v>99</v>
      </c>
      <c r="B86" s="3"/>
      <c r="C86" s="3"/>
      <c r="D86" s="3"/>
      <c r="E86" s="3"/>
      <c r="F86" s="3"/>
      <c r="G86" s="3"/>
      <c r="H86" s="3"/>
      <c r="I86" s="3"/>
      <c r="J86" s="3"/>
      <c r="K86" s="3"/>
      <c r="L86" s="3"/>
      <c r="M86" s="3"/>
      <c r="N86" s="3"/>
      <c r="O86" s="3"/>
      <c r="P86" s="3"/>
      <c r="Q86" s="3"/>
      <c r="R86" s="3"/>
      <c r="S86" s="3"/>
      <c r="T86" s="3"/>
      <c r="U86" s="3"/>
    </row>
    <row r="87" spans="1:21" x14ac:dyDescent="0.4">
      <c r="A87" s="3" t="s">
        <v>100</v>
      </c>
      <c r="B87" s="3"/>
      <c r="C87" s="3"/>
      <c r="D87" s="3"/>
      <c r="E87" s="3"/>
      <c r="F87" s="3"/>
      <c r="G87" s="3"/>
      <c r="H87" s="3"/>
      <c r="I87" s="3"/>
      <c r="J87" s="3"/>
      <c r="K87" s="3"/>
      <c r="L87" s="3"/>
      <c r="M87" s="3"/>
      <c r="N87" s="3"/>
      <c r="O87" s="3"/>
      <c r="P87" s="3"/>
      <c r="Q87" s="3"/>
      <c r="R87" s="3"/>
      <c r="S87" s="3"/>
      <c r="T87" s="3"/>
      <c r="U87" s="3"/>
    </row>
    <row r="88" spans="1:21" x14ac:dyDescent="0.4">
      <c r="A88" s="3" t="s">
        <v>101</v>
      </c>
      <c r="B88" s="3"/>
      <c r="C88" s="3"/>
      <c r="D88" s="3"/>
      <c r="E88" s="3"/>
      <c r="F88" s="3"/>
      <c r="G88" s="3"/>
      <c r="H88" s="3"/>
      <c r="I88" s="3"/>
      <c r="J88" s="3"/>
      <c r="K88" s="3"/>
      <c r="L88" s="3"/>
      <c r="M88" s="3"/>
      <c r="N88" s="3"/>
      <c r="O88" s="3"/>
      <c r="P88" s="3"/>
      <c r="Q88" s="3"/>
      <c r="R88" s="3"/>
      <c r="S88" s="3"/>
      <c r="T88" s="3"/>
      <c r="U88" s="3"/>
    </row>
    <row r="89" spans="1:21" x14ac:dyDescent="0.4">
      <c r="A89" s="3" t="s">
        <v>1171</v>
      </c>
      <c r="B89" s="3"/>
      <c r="C89" s="3"/>
      <c r="D89" s="3"/>
      <c r="E89" s="3"/>
      <c r="F89" s="3"/>
      <c r="G89" s="3"/>
      <c r="H89" s="3"/>
      <c r="I89" s="3"/>
      <c r="J89" s="3"/>
      <c r="K89" s="3"/>
      <c r="L89" s="3"/>
      <c r="M89" s="3"/>
      <c r="N89" s="3"/>
      <c r="O89" s="3"/>
      <c r="P89" s="3"/>
      <c r="Q89" s="3"/>
      <c r="R89" s="3"/>
      <c r="S89" s="3"/>
      <c r="T89" s="3"/>
      <c r="U89" s="3"/>
    </row>
    <row r="90" spans="1:21" x14ac:dyDescent="0.4">
      <c r="A90" s="3" t="s">
        <v>1172</v>
      </c>
      <c r="B90" s="3"/>
      <c r="C90" s="3"/>
      <c r="D90" s="3"/>
      <c r="E90" s="3"/>
      <c r="F90" s="3"/>
      <c r="G90" s="3"/>
      <c r="H90" s="3"/>
      <c r="I90" s="3"/>
      <c r="J90" s="3"/>
      <c r="K90" s="3"/>
      <c r="L90" s="3"/>
      <c r="M90" s="3"/>
      <c r="N90" s="3"/>
      <c r="O90" s="3"/>
      <c r="P90" s="3"/>
      <c r="Q90" s="3"/>
      <c r="R90" s="3"/>
      <c r="S90" s="3"/>
      <c r="T90" s="3"/>
      <c r="U90" s="3"/>
    </row>
    <row r="91" spans="1:21" x14ac:dyDescent="0.4">
      <c r="A91" s="4" t="s">
        <v>109</v>
      </c>
      <c r="B91" s="3"/>
      <c r="C91" s="3"/>
      <c r="D91" s="3"/>
      <c r="E91" s="3"/>
      <c r="F91" s="3"/>
      <c r="G91" s="3"/>
      <c r="H91" s="3"/>
      <c r="I91" s="3"/>
      <c r="J91" s="3"/>
      <c r="K91" s="3"/>
      <c r="L91" s="3"/>
      <c r="M91" s="3"/>
      <c r="N91" s="3"/>
      <c r="O91" s="3"/>
      <c r="P91" s="3"/>
      <c r="Q91" s="3"/>
      <c r="R91" s="3"/>
      <c r="S91" s="3"/>
      <c r="T91" s="3"/>
      <c r="U91" s="3"/>
    </row>
    <row r="92" spans="1:21" x14ac:dyDescent="0.4">
      <c r="A92" s="4" t="s">
        <v>110</v>
      </c>
      <c r="B92" s="3"/>
      <c r="C92" s="3"/>
      <c r="D92" s="3"/>
      <c r="E92" s="3"/>
      <c r="F92" s="3"/>
      <c r="G92" s="3"/>
      <c r="H92" s="3"/>
      <c r="I92" s="3"/>
      <c r="J92" s="3"/>
      <c r="K92" s="3"/>
      <c r="L92" s="3"/>
      <c r="M92" s="3"/>
      <c r="N92" s="3"/>
      <c r="O92" s="3"/>
      <c r="P92" s="3"/>
      <c r="Q92" s="3"/>
      <c r="R92" s="3"/>
      <c r="S92" s="3"/>
      <c r="T92" s="3"/>
      <c r="U92" s="3"/>
    </row>
    <row r="93" spans="1:21" x14ac:dyDescent="0.4">
      <c r="A93" s="4" t="s">
        <v>111</v>
      </c>
      <c r="B93" s="3"/>
      <c r="C93" s="3"/>
      <c r="D93" s="3"/>
      <c r="E93" s="3"/>
      <c r="F93" s="3"/>
      <c r="G93" s="3"/>
      <c r="H93" s="3"/>
      <c r="I93" s="3"/>
      <c r="J93" s="3"/>
      <c r="K93" s="3"/>
      <c r="L93" s="3"/>
      <c r="M93" s="3"/>
      <c r="N93" s="3"/>
      <c r="O93" s="3"/>
      <c r="P93" s="3"/>
      <c r="Q93" s="3"/>
      <c r="R93" s="3"/>
      <c r="S93" s="3"/>
      <c r="T93" s="3"/>
      <c r="U93" s="3"/>
    </row>
    <row r="94" spans="1:21" x14ac:dyDescent="0.4">
      <c r="A94" s="4" t="s">
        <v>112</v>
      </c>
      <c r="B94" s="3"/>
      <c r="C94" s="3"/>
      <c r="D94" s="3"/>
      <c r="E94" s="3"/>
      <c r="F94" s="3"/>
      <c r="G94" s="3"/>
      <c r="H94" s="3"/>
      <c r="I94" s="3"/>
      <c r="J94" s="3"/>
      <c r="K94" s="3"/>
      <c r="L94" s="3"/>
      <c r="M94" s="3"/>
      <c r="N94" s="3"/>
      <c r="O94" s="3"/>
      <c r="P94" s="3"/>
      <c r="Q94" s="3"/>
      <c r="R94" s="3"/>
      <c r="S94" s="3"/>
      <c r="T94" s="3"/>
      <c r="U94" s="3"/>
    </row>
    <row r="95" spans="1:21" x14ac:dyDescent="0.4">
      <c r="A95" s="4" t="s">
        <v>113</v>
      </c>
      <c r="B95" s="3"/>
      <c r="C95" s="3"/>
      <c r="D95" s="3"/>
      <c r="E95" s="3"/>
      <c r="F95" s="3"/>
      <c r="G95" s="3"/>
      <c r="H95" s="3"/>
      <c r="I95" s="3"/>
      <c r="J95" s="3"/>
      <c r="K95" s="3"/>
      <c r="L95" s="3"/>
      <c r="M95" s="3"/>
      <c r="N95" s="3"/>
      <c r="O95" s="3"/>
      <c r="P95" s="3"/>
      <c r="Q95" s="3"/>
      <c r="R95" s="3"/>
      <c r="S95" s="3"/>
      <c r="T95" s="3"/>
      <c r="U95" s="3"/>
    </row>
    <row r="96" spans="1:21" x14ac:dyDescent="0.4">
      <c r="A96" s="4" t="s">
        <v>114</v>
      </c>
      <c r="B96" s="3"/>
      <c r="C96" s="3"/>
      <c r="D96" s="3"/>
      <c r="E96" s="3"/>
      <c r="F96" s="3"/>
      <c r="G96" s="3"/>
      <c r="H96" s="3"/>
      <c r="I96" s="3"/>
      <c r="J96" s="3"/>
      <c r="K96" s="3"/>
      <c r="L96" s="3"/>
      <c r="M96" s="3"/>
      <c r="N96" s="3"/>
      <c r="O96" s="3"/>
      <c r="P96" s="3"/>
      <c r="Q96" s="3"/>
      <c r="R96" s="3"/>
      <c r="S96" s="3"/>
      <c r="T96" s="3"/>
      <c r="U96" s="3"/>
    </row>
    <row r="97" spans="1:21" x14ac:dyDescent="0.4">
      <c r="A97" s="4" t="s">
        <v>115</v>
      </c>
      <c r="B97" s="3"/>
      <c r="C97" s="3"/>
      <c r="D97" s="3"/>
      <c r="E97" s="3"/>
      <c r="F97" s="3"/>
      <c r="G97" s="3"/>
      <c r="H97" s="3"/>
      <c r="I97" s="3"/>
      <c r="J97" s="3"/>
      <c r="K97" s="3"/>
      <c r="L97" s="3"/>
      <c r="M97" s="3"/>
      <c r="N97" s="3"/>
      <c r="O97" s="3"/>
      <c r="P97" s="3"/>
      <c r="Q97" s="3"/>
      <c r="R97" s="3"/>
      <c r="S97" s="3"/>
      <c r="T97" s="3"/>
      <c r="U97" s="3"/>
    </row>
    <row r="98" spans="1:21" x14ac:dyDescent="0.4">
      <c r="A98" s="4" t="s">
        <v>116</v>
      </c>
      <c r="B98" s="3"/>
      <c r="C98" s="3"/>
      <c r="D98" s="3"/>
      <c r="E98" s="3"/>
      <c r="F98" s="3"/>
      <c r="G98" s="3"/>
      <c r="H98" s="3"/>
      <c r="I98" s="3"/>
      <c r="J98" s="3"/>
      <c r="K98" s="3"/>
      <c r="L98" s="3"/>
      <c r="M98" s="3"/>
      <c r="N98" s="3"/>
      <c r="O98" s="3"/>
      <c r="P98" s="3"/>
      <c r="Q98" s="3"/>
      <c r="R98" s="3"/>
      <c r="S98" s="3"/>
      <c r="T98" s="3"/>
      <c r="U98" s="3"/>
    </row>
    <row r="99" spans="1:21" x14ac:dyDescent="0.4">
      <c r="A99" s="4" t="s">
        <v>1173</v>
      </c>
      <c r="B99" s="3"/>
      <c r="C99" s="3"/>
      <c r="D99" s="3"/>
      <c r="E99" s="3"/>
      <c r="F99" s="3"/>
      <c r="G99" s="3"/>
      <c r="H99" s="3"/>
      <c r="I99" s="3"/>
      <c r="J99" s="3"/>
      <c r="K99" s="3"/>
      <c r="L99" s="3"/>
      <c r="M99" s="3"/>
      <c r="N99" s="3"/>
      <c r="O99" s="3"/>
      <c r="P99" s="3"/>
      <c r="Q99" s="3"/>
      <c r="R99" s="3"/>
      <c r="S99" s="3"/>
      <c r="T99" s="3"/>
      <c r="U99" s="3"/>
    </row>
    <row r="100" spans="1:21" x14ac:dyDescent="0.4">
      <c r="A100" s="4" t="s">
        <v>118</v>
      </c>
      <c r="B100" s="3"/>
      <c r="C100" s="3"/>
      <c r="D100" s="3"/>
      <c r="E100" s="3"/>
      <c r="F100" s="3"/>
      <c r="G100" s="3"/>
      <c r="H100" s="3"/>
      <c r="I100" s="3"/>
      <c r="J100" s="3"/>
      <c r="K100" s="3"/>
      <c r="L100" s="3"/>
      <c r="M100" s="3"/>
      <c r="N100" s="3"/>
      <c r="O100" s="3"/>
      <c r="P100" s="3"/>
      <c r="Q100" s="3"/>
      <c r="R100" s="3"/>
      <c r="S100" s="3"/>
      <c r="T100" s="3"/>
      <c r="U100" s="3"/>
    </row>
    <row r="101" spans="1:21" x14ac:dyDescent="0.4">
      <c r="A101" s="8" t="s">
        <v>102</v>
      </c>
      <c r="B101" s="3"/>
      <c r="C101" s="3"/>
      <c r="D101" s="3"/>
      <c r="E101" s="3"/>
      <c r="F101" s="3"/>
      <c r="G101" s="3"/>
      <c r="H101" s="3"/>
      <c r="I101" s="3"/>
      <c r="J101" s="3"/>
      <c r="K101" s="3"/>
      <c r="L101" s="3"/>
      <c r="M101" s="3"/>
      <c r="N101" s="3"/>
      <c r="O101" s="3"/>
      <c r="P101" s="3"/>
      <c r="Q101" s="3"/>
      <c r="R101" s="3"/>
      <c r="S101" s="3"/>
      <c r="T101" s="3"/>
      <c r="U101" s="3"/>
    </row>
    <row r="102" spans="1:21" x14ac:dyDescent="0.4">
      <c r="A102" s="8" t="s">
        <v>103</v>
      </c>
      <c r="B102" s="9"/>
      <c r="C102" s="3"/>
      <c r="D102" s="3"/>
      <c r="E102" s="3"/>
      <c r="F102" s="3"/>
      <c r="G102" s="3"/>
      <c r="H102" s="3"/>
      <c r="I102" s="3"/>
      <c r="J102" s="3"/>
      <c r="K102" s="3"/>
      <c r="L102" s="3"/>
      <c r="M102" s="3"/>
      <c r="N102" s="3"/>
      <c r="O102" s="3"/>
      <c r="P102" s="3"/>
      <c r="Q102" s="3"/>
      <c r="R102" s="3"/>
      <c r="S102" s="3"/>
      <c r="T102" s="3"/>
      <c r="U102" s="3"/>
    </row>
    <row r="103" spans="1:21" x14ac:dyDescent="0.4">
      <c r="A103" s="8" t="s">
        <v>104</v>
      </c>
      <c r="B103" s="9"/>
      <c r="C103" s="3"/>
      <c r="D103" s="3"/>
      <c r="E103" s="3"/>
      <c r="F103" s="3"/>
      <c r="G103" s="3"/>
      <c r="H103" s="3"/>
      <c r="I103" s="3"/>
      <c r="J103" s="3"/>
      <c r="K103" s="3"/>
      <c r="L103" s="3"/>
      <c r="M103" s="3"/>
      <c r="N103" s="3"/>
      <c r="O103" s="3"/>
      <c r="P103" s="3"/>
      <c r="Q103" s="3"/>
      <c r="R103" s="3"/>
      <c r="S103" s="3"/>
      <c r="T103" s="3"/>
      <c r="U103" s="3"/>
    </row>
    <row r="104" spans="1:21" x14ac:dyDescent="0.4">
      <c r="A104" s="8" t="s">
        <v>105</v>
      </c>
      <c r="B104" s="9"/>
      <c r="C104" s="3"/>
      <c r="D104" s="3"/>
      <c r="E104" s="3"/>
      <c r="F104" s="3"/>
      <c r="G104" s="3"/>
      <c r="H104" s="3"/>
      <c r="I104" s="3"/>
      <c r="J104" s="3"/>
      <c r="K104" s="3"/>
      <c r="L104" s="3"/>
      <c r="M104" s="3"/>
      <c r="N104" s="3"/>
      <c r="O104" s="3"/>
      <c r="P104" s="3"/>
      <c r="Q104" s="3"/>
      <c r="R104" s="3"/>
      <c r="S104" s="3"/>
      <c r="T104" s="3"/>
      <c r="U104" s="3"/>
    </row>
    <row r="105" spans="1:21" x14ac:dyDescent="0.4">
      <c r="A105" s="8" t="s">
        <v>106</v>
      </c>
      <c r="B105" s="10"/>
      <c r="C105" s="3"/>
      <c r="D105" s="3"/>
      <c r="E105" s="3"/>
      <c r="F105" s="3"/>
      <c r="G105" s="3"/>
      <c r="H105" s="3"/>
      <c r="I105" s="3"/>
      <c r="J105" s="3"/>
      <c r="K105" s="3"/>
      <c r="L105" s="3"/>
      <c r="M105" s="3"/>
      <c r="N105" s="3"/>
      <c r="O105" s="3"/>
      <c r="P105" s="3"/>
      <c r="Q105" s="3"/>
      <c r="R105" s="3"/>
      <c r="S105" s="3"/>
      <c r="T105" s="3"/>
      <c r="U105" s="3"/>
    </row>
    <row r="106" spans="1:21" x14ac:dyDescent="0.4">
      <c r="A106" s="8" t="s">
        <v>119</v>
      </c>
      <c r="B106" s="3"/>
      <c r="C106" s="3"/>
      <c r="D106" s="3"/>
      <c r="E106" s="3"/>
      <c r="F106" s="3"/>
      <c r="G106" s="3"/>
      <c r="H106" s="3"/>
      <c r="I106" s="3"/>
      <c r="J106" s="3"/>
      <c r="K106" s="3"/>
      <c r="L106" s="3"/>
      <c r="M106" s="3"/>
      <c r="N106" s="3"/>
      <c r="O106" s="3"/>
      <c r="P106" s="3"/>
      <c r="Q106" s="3"/>
      <c r="R106" s="3"/>
      <c r="S106" s="3"/>
      <c r="T106" s="3"/>
      <c r="U106" s="3"/>
    </row>
    <row r="107" spans="1:21" x14ac:dyDescent="0.4">
      <c r="A107" s="8" t="s">
        <v>120</v>
      </c>
      <c r="B107" s="3"/>
      <c r="C107" s="3"/>
      <c r="D107" s="3"/>
      <c r="E107" s="3"/>
      <c r="F107" s="3"/>
      <c r="G107" s="3"/>
      <c r="H107" s="3"/>
      <c r="I107" s="3"/>
      <c r="J107" s="3"/>
      <c r="K107" s="3"/>
      <c r="L107" s="3"/>
      <c r="M107" s="3"/>
      <c r="N107" s="3"/>
      <c r="O107" s="3"/>
      <c r="P107" s="3"/>
      <c r="Q107" s="3"/>
      <c r="R107" s="3"/>
      <c r="S107" s="3"/>
      <c r="T107" s="3"/>
      <c r="U107" s="3"/>
    </row>
    <row r="108" spans="1:21" x14ac:dyDescent="0.4">
      <c r="A108" s="3" t="s">
        <v>598</v>
      </c>
      <c r="B108" s="3"/>
      <c r="C108" s="3"/>
      <c r="D108" s="3"/>
      <c r="E108" s="3"/>
      <c r="F108" s="3"/>
      <c r="G108" s="3"/>
      <c r="H108" s="3"/>
      <c r="I108" s="3"/>
      <c r="J108" s="3"/>
      <c r="K108" s="3"/>
      <c r="L108" s="3"/>
      <c r="M108" s="3"/>
      <c r="N108" s="3"/>
      <c r="O108" s="3"/>
      <c r="P108" s="3"/>
      <c r="Q108" s="3"/>
      <c r="R108" s="3"/>
      <c r="S108" s="3"/>
      <c r="T108" s="3"/>
      <c r="U108" s="3"/>
    </row>
    <row r="109" spans="1:21" x14ac:dyDescent="0.4">
      <c r="A109" s="3"/>
      <c r="B109" s="3" t="s">
        <v>1580</v>
      </c>
      <c r="C109" s="3" t="s">
        <v>1581</v>
      </c>
      <c r="D109" s="3" t="s">
        <v>1582</v>
      </c>
      <c r="E109" s="3" t="s">
        <v>1583</v>
      </c>
      <c r="F109" s="3" t="s">
        <v>1584</v>
      </c>
      <c r="G109" s="3" t="s">
        <v>1585</v>
      </c>
      <c r="H109" s="3" t="s">
        <v>1586</v>
      </c>
      <c r="I109" s="3" t="s">
        <v>1587</v>
      </c>
      <c r="J109" s="3" t="s">
        <v>1588</v>
      </c>
      <c r="K109" s="3" t="s">
        <v>1589</v>
      </c>
      <c r="L109" s="3" t="s">
        <v>1590</v>
      </c>
      <c r="M109" s="3" t="s">
        <v>1591</v>
      </c>
      <c r="N109" s="3" t="s">
        <v>1592</v>
      </c>
      <c r="O109" s="3" t="s">
        <v>1593</v>
      </c>
      <c r="P109" s="3" t="s">
        <v>1594</v>
      </c>
      <c r="Q109" s="3" t="s">
        <v>1595</v>
      </c>
      <c r="R109" s="3" t="s">
        <v>1596</v>
      </c>
      <c r="S109" s="3" t="s">
        <v>1597</v>
      </c>
      <c r="T109" s="3" t="s">
        <v>1598</v>
      </c>
      <c r="U109" s="3" t="s">
        <v>1599</v>
      </c>
    </row>
    <row r="110" spans="1:21" x14ac:dyDescent="0.4">
      <c r="A110" s="3" t="s">
        <v>0</v>
      </c>
      <c r="B110" s="3"/>
      <c r="C110" s="3"/>
      <c r="D110" s="3"/>
      <c r="E110" s="3"/>
      <c r="F110" s="3"/>
      <c r="G110" s="3"/>
      <c r="H110" s="3"/>
      <c r="I110" s="3"/>
      <c r="J110" s="3"/>
      <c r="K110" s="3"/>
      <c r="L110" s="3"/>
      <c r="M110" s="3"/>
      <c r="N110" s="3"/>
      <c r="O110" s="3"/>
      <c r="P110" s="3"/>
      <c r="Q110" s="3"/>
      <c r="R110" s="3"/>
      <c r="S110" s="3"/>
      <c r="T110" s="3"/>
      <c r="U110" s="3"/>
    </row>
    <row r="111" spans="1:21" x14ac:dyDescent="0.4">
      <c r="A111" s="3" t="s">
        <v>97</v>
      </c>
      <c r="B111" s="3"/>
      <c r="C111" s="3"/>
      <c r="D111" s="3"/>
      <c r="E111" s="3"/>
      <c r="F111" s="3"/>
      <c r="G111" s="3"/>
      <c r="H111" s="3"/>
      <c r="I111" s="3"/>
      <c r="J111" s="3"/>
      <c r="K111" s="3"/>
      <c r="L111" s="3"/>
      <c r="M111" s="3"/>
      <c r="N111" s="3"/>
      <c r="O111" s="3"/>
      <c r="P111" s="3"/>
      <c r="Q111" s="3"/>
      <c r="R111" s="3"/>
      <c r="S111" s="3"/>
      <c r="T111" s="3"/>
      <c r="U111" s="3"/>
    </row>
    <row r="112" spans="1:21" x14ac:dyDescent="0.4">
      <c r="A112" s="3" t="s">
        <v>98</v>
      </c>
      <c r="B112" s="3"/>
      <c r="C112" s="3"/>
      <c r="D112" s="3"/>
      <c r="E112" s="3"/>
      <c r="F112" s="3"/>
      <c r="G112" s="3"/>
      <c r="H112" s="3"/>
      <c r="I112" s="3"/>
      <c r="J112" s="3"/>
      <c r="K112" s="3"/>
      <c r="L112" s="3"/>
      <c r="M112" s="3"/>
      <c r="N112" s="3"/>
      <c r="O112" s="3"/>
      <c r="P112" s="3"/>
      <c r="Q112" s="3"/>
      <c r="R112" s="3"/>
      <c r="S112" s="3"/>
      <c r="T112" s="3"/>
      <c r="U112" s="3"/>
    </row>
    <row r="113" spans="1:21" x14ac:dyDescent="0.4">
      <c r="A113" s="3" t="s">
        <v>99</v>
      </c>
      <c r="B113" s="3"/>
      <c r="C113" s="3"/>
      <c r="D113" s="3"/>
      <c r="E113" s="3"/>
      <c r="F113" s="3"/>
      <c r="G113" s="3"/>
      <c r="H113" s="3"/>
      <c r="I113" s="3"/>
      <c r="J113" s="3"/>
      <c r="K113" s="3"/>
      <c r="L113" s="3"/>
      <c r="M113" s="3"/>
      <c r="N113" s="3"/>
      <c r="O113" s="3"/>
      <c r="P113" s="3"/>
      <c r="Q113" s="3"/>
      <c r="R113" s="3"/>
      <c r="S113" s="3"/>
      <c r="T113" s="3"/>
      <c r="U113" s="3"/>
    </row>
    <row r="114" spans="1:21" x14ac:dyDescent="0.4">
      <c r="A114" s="3" t="s">
        <v>100</v>
      </c>
      <c r="B114" s="3"/>
      <c r="C114" s="3"/>
      <c r="D114" s="3"/>
      <c r="E114" s="3"/>
      <c r="F114" s="3"/>
      <c r="G114" s="3"/>
      <c r="H114" s="3"/>
      <c r="I114" s="3"/>
      <c r="J114" s="3"/>
      <c r="K114" s="3"/>
      <c r="L114" s="3"/>
      <c r="M114" s="3"/>
      <c r="N114" s="3"/>
      <c r="O114" s="3"/>
      <c r="P114" s="3"/>
      <c r="Q114" s="3"/>
      <c r="R114" s="3"/>
      <c r="S114" s="3"/>
      <c r="T114" s="3"/>
      <c r="U114" s="3"/>
    </row>
    <row r="115" spans="1:21" x14ac:dyDescent="0.4">
      <c r="A115" s="3" t="s">
        <v>101</v>
      </c>
      <c r="B115" s="3"/>
      <c r="C115" s="3"/>
      <c r="D115" s="3"/>
      <c r="E115" s="3"/>
      <c r="F115" s="3"/>
      <c r="G115" s="3"/>
      <c r="H115" s="3"/>
      <c r="I115" s="3"/>
      <c r="J115" s="3"/>
      <c r="K115" s="3"/>
      <c r="L115" s="3"/>
      <c r="M115" s="3"/>
      <c r="N115" s="3"/>
      <c r="O115" s="3"/>
      <c r="P115" s="3"/>
      <c r="Q115" s="3"/>
      <c r="R115" s="3"/>
      <c r="S115" s="3"/>
      <c r="T115" s="3"/>
      <c r="U115" s="3"/>
    </row>
    <row r="116" spans="1:21" x14ac:dyDescent="0.4">
      <c r="A116" s="3" t="s">
        <v>1171</v>
      </c>
      <c r="B116" s="3"/>
      <c r="C116" s="3"/>
      <c r="D116" s="3"/>
      <c r="E116" s="3"/>
      <c r="F116" s="3"/>
      <c r="G116" s="3"/>
      <c r="H116" s="3"/>
      <c r="I116" s="3"/>
      <c r="J116" s="3"/>
      <c r="K116" s="3"/>
      <c r="L116" s="3"/>
      <c r="M116" s="3"/>
      <c r="N116" s="3"/>
      <c r="O116" s="3"/>
      <c r="P116" s="3"/>
      <c r="Q116" s="3"/>
      <c r="R116" s="3"/>
      <c r="S116" s="3"/>
      <c r="T116" s="3"/>
      <c r="U116" s="3"/>
    </row>
    <row r="117" spans="1:21" x14ac:dyDescent="0.4">
      <c r="A117" s="3" t="s">
        <v>1172</v>
      </c>
      <c r="B117" s="3"/>
      <c r="C117" s="3"/>
      <c r="D117" s="3"/>
      <c r="E117" s="3"/>
      <c r="F117" s="3"/>
      <c r="G117" s="3"/>
      <c r="H117" s="3"/>
      <c r="I117" s="3"/>
      <c r="J117" s="3"/>
      <c r="K117" s="3"/>
      <c r="L117" s="3"/>
      <c r="M117" s="3"/>
      <c r="N117" s="3"/>
      <c r="O117" s="3"/>
      <c r="P117" s="3"/>
      <c r="Q117" s="3"/>
      <c r="R117" s="3"/>
      <c r="S117" s="3"/>
      <c r="T117" s="3"/>
      <c r="U117" s="3"/>
    </row>
    <row r="118" spans="1:21" x14ac:dyDescent="0.4">
      <c r="A118" s="4" t="s">
        <v>109</v>
      </c>
      <c r="B118" s="3"/>
      <c r="C118" s="3"/>
      <c r="D118" s="3"/>
      <c r="E118" s="3"/>
      <c r="F118" s="3"/>
      <c r="G118" s="3"/>
      <c r="H118" s="3"/>
      <c r="I118" s="3"/>
      <c r="J118" s="3"/>
      <c r="K118" s="3"/>
      <c r="L118" s="3"/>
      <c r="M118" s="3"/>
      <c r="N118" s="3"/>
      <c r="O118" s="3"/>
      <c r="P118" s="3"/>
      <c r="Q118" s="3"/>
      <c r="R118" s="3"/>
      <c r="S118" s="3"/>
      <c r="T118" s="3"/>
      <c r="U118" s="3"/>
    </row>
    <row r="119" spans="1:21" x14ac:dyDescent="0.4">
      <c r="A119" s="4" t="s">
        <v>110</v>
      </c>
      <c r="B119" s="3"/>
      <c r="C119" s="3"/>
      <c r="D119" s="3"/>
      <c r="E119" s="3"/>
      <c r="F119" s="3"/>
      <c r="G119" s="3"/>
      <c r="H119" s="3"/>
      <c r="I119" s="3"/>
      <c r="J119" s="3"/>
      <c r="K119" s="3"/>
      <c r="L119" s="3"/>
      <c r="M119" s="3"/>
      <c r="N119" s="3"/>
      <c r="O119" s="3"/>
      <c r="P119" s="3"/>
      <c r="Q119" s="3"/>
      <c r="R119" s="3"/>
      <c r="S119" s="3"/>
      <c r="T119" s="3"/>
      <c r="U119" s="3"/>
    </row>
    <row r="120" spans="1:21" x14ac:dyDescent="0.4">
      <c r="A120" s="4" t="s">
        <v>111</v>
      </c>
      <c r="B120" s="3"/>
      <c r="C120" s="3"/>
      <c r="D120" s="3"/>
      <c r="E120" s="3"/>
      <c r="F120" s="3"/>
      <c r="G120" s="3"/>
      <c r="H120" s="3"/>
      <c r="I120" s="3"/>
      <c r="J120" s="3"/>
      <c r="K120" s="3"/>
      <c r="L120" s="3"/>
      <c r="M120" s="3"/>
      <c r="N120" s="3"/>
      <c r="O120" s="3"/>
      <c r="P120" s="3"/>
      <c r="Q120" s="3"/>
      <c r="R120" s="3"/>
      <c r="S120" s="3"/>
      <c r="T120" s="3"/>
      <c r="U120" s="3"/>
    </row>
    <row r="121" spans="1:21" x14ac:dyDescent="0.4">
      <c r="A121" s="4" t="s">
        <v>112</v>
      </c>
      <c r="B121" s="3"/>
      <c r="C121" s="3"/>
      <c r="D121" s="3"/>
      <c r="E121" s="3"/>
      <c r="F121" s="3"/>
      <c r="G121" s="3"/>
      <c r="H121" s="3"/>
      <c r="I121" s="3"/>
      <c r="J121" s="3"/>
      <c r="K121" s="3"/>
      <c r="L121" s="3"/>
      <c r="M121" s="3"/>
      <c r="N121" s="3"/>
      <c r="O121" s="3"/>
      <c r="P121" s="3"/>
      <c r="Q121" s="3"/>
      <c r="R121" s="3"/>
      <c r="S121" s="3"/>
      <c r="T121" s="3"/>
      <c r="U121" s="3"/>
    </row>
    <row r="122" spans="1:21" x14ac:dyDescent="0.4">
      <c r="A122" s="4" t="s">
        <v>113</v>
      </c>
      <c r="B122" s="3"/>
      <c r="C122" s="3"/>
      <c r="D122" s="3"/>
      <c r="E122" s="3"/>
      <c r="F122" s="3"/>
      <c r="G122" s="3"/>
      <c r="H122" s="3"/>
      <c r="I122" s="3"/>
      <c r="J122" s="3"/>
      <c r="K122" s="3"/>
      <c r="L122" s="3"/>
      <c r="M122" s="3"/>
      <c r="N122" s="3"/>
      <c r="O122" s="3"/>
      <c r="P122" s="3"/>
      <c r="Q122" s="3"/>
      <c r="R122" s="3"/>
      <c r="S122" s="3"/>
      <c r="T122" s="3"/>
      <c r="U122" s="3"/>
    </row>
    <row r="123" spans="1:21" x14ac:dyDescent="0.4">
      <c r="A123" s="4" t="s">
        <v>114</v>
      </c>
      <c r="B123" s="3"/>
      <c r="C123" s="3"/>
      <c r="D123" s="3"/>
      <c r="E123" s="3"/>
      <c r="F123" s="3"/>
      <c r="G123" s="3"/>
      <c r="H123" s="3"/>
      <c r="I123" s="3"/>
      <c r="J123" s="3"/>
      <c r="K123" s="3"/>
      <c r="L123" s="3"/>
      <c r="M123" s="3"/>
      <c r="N123" s="3"/>
      <c r="O123" s="3"/>
      <c r="P123" s="3"/>
      <c r="Q123" s="3"/>
      <c r="R123" s="3"/>
      <c r="S123" s="3"/>
      <c r="T123" s="3"/>
      <c r="U123" s="3"/>
    </row>
    <row r="124" spans="1:21" x14ac:dyDescent="0.4">
      <c r="A124" s="4" t="s">
        <v>115</v>
      </c>
      <c r="B124" s="3"/>
      <c r="C124" s="3"/>
      <c r="D124" s="3"/>
      <c r="E124" s="3"/>
      <c r="F124" s="3"/>
      <c r="G124" s="3"/>
      <c r="H124" s="3"/>
      <c r="I124" s="3"/>
      <c r="J124" s="3"/>
      <c r="K124" s="3"/>
      <c r="L124" s="3"/>
      <c r="M124" s="3"/>
      <c r="N124" s="3"/>
      <c r="O124" s="3"/>
      <c r="P124" s="3"/>
      <c r="Q124" s="3"/>
      <c r="R124" s="3"/>
      <c r="S124" s="3"/>
      <c r="T124" s="3"/>
      <c r="U124" s="3"/>
    </row>
    <row r="125" spans="1:21" x14ac:dyDescent="0.4">
      <c r="A125" s="4" t="s">
        <v>116</v>
      </c>
      <c r="B125" s="3"/>
      <c r="C125" s="3"/>
      <c r="D125" s="3"/>
      <c r="E125" s="3"/>
      <c r="F125" s="3"/>
      <c r="G125" s="3"/>
      <c r="H125" s="3"/>
      <c r="I125" s="3"/>
      <c r="J125" s="3"/>
      <c r="K125" s="3"/>
      <c r="L125" s="3"/>
      <c r="M125" s="3"/>
      <c r="N125" s="3"/>
      <c r="O125" s="3"/>
      <c r="P125" s="3"/>
      <c r="Q125" s="3"/>
      <c r="R125" s="3"/>
      <c r="S125" s="3"/>
      <c r="T125" s="3"/>
      <c r="U125" s="3"/>
    </row>
    <row r="126" spans="1:21" x14ac:dyDescent="0.4">
      <c r="A126" s="4" t="s">
        <v>1173</v>
      </c>
      <c r="B126" s="3"/>
      <c r="C126" s="3"/>
      <c r="D126" s="3"/>
      <c r="E126" s="3"/>
      <c r="F126" s="3"/>
      <c r="G126" s="3"/>
      <c r="H126" s="3"/>
      <c r="I126" s="3"/>
      <c r="J126" s="3"/>
      <c r="K126" s="3"/>
      <c r="L126" s="3"/>
      <c r="M126" s="3"/>
      <c r="N126" s="3"/>
      <c r="O126" s="3"/>
      <c r="P126" s="3"/>
      <c r="Q126" s="3"/>
      <c r="R126" s="3"/>
      <c r="S126" s="3"/>
      <c r="T126" s="3"/>
      <c r="U126" s="3"/>
    </row>
    <row r="127" spans="1:21" x14ac:dyDescent="0.4">
      <c r="A127" s="4" t="s">
        <v>118</v>
      </c>
      <c r="B127" s="3"/>
      <c r="C127" s="3"/>
      <c r="D127" s="3"/>
      <c r="E127" s="3"/>
      <c r="F127" s="3"/>
      <c r="G127" s="3"/>
      <c r="H127" s="3"/>
      <c r="I127" s="3"/>
      <c r="J127" s="3"/>
      <c r="K127" s="3"/>
      <c r="L127" s="3"/>
      <c r="M127" s="3"/>
      <c r="N127" s="3"/>
      <c r="O127" s="3"/>
      <c r="P127" s="3"/>
      <c r="Q127" s="3"/>
      <c r="R127" s="3"/>
      <c r="S127" s="3"/>
      <c r="T127" s="3"/>
      <c r="U127" s="3"/>
    </row>
    <row r="128" spans="1:21" x14ac:dyDescent="0.4">
      <c r="A128" s="8" t="s">
        <v>102</v>
      </c>
      <c r="B128" s="3"/>
      <c r="C128" s="3"/>
      <c r="D128" s="3"/>
      <c r="E128" s="3"/>
      <c r="F128" s="3"/>
      <c r="G128" s="3"/>
      <c r="H128" s="3"/>
      <c r="I128" s="3"/>
      <c r="J128" s="3"/>
      <c r="K128" s="3"/>
      <c r="L128" s="3"/>
      <c r="M128" s="3"/>
      <c r="N128" s="3"/>
      <c r="O128" s="3"/>
      <c r="P128" s="3"/>
      <c r="Q128" s="3"/>
      <c r="R128" s="3"/>
      <c r="S128" s="3"/>
      <c r="T128" s="3"/>
      <c r="U128" s="3"/>
    </row>
    <row r="129" spans="1:21" x14ac:dyDescent="0.4">
      <c r="A129" s="8" t="s">
        <v>103</v>
      </c>
      <c r="B129" s="9"/>
      <c r="C129" s="3"/>
      <c r="D129" s="3"/>
      <c r="E129" s="3"/>
      <c r="F129" s="3"/>
      <c r="G129" s="3"/>
      <c r="H129" s="3"/>
      <c r="I129" s="3"/>
      <c r="J129" s="3"/>
      <c r="K129" s="3"/>
      <c r="L129" s="3"/>
      <c r="M129" s="3"/>
      <c r="N129" s="3"/>
      <c r="O129" s="3"/>
      <c r="P129" s="3"/>
      <c r="Q129" s="3"/>
      <c r="R129" s="3"/>
      <c r="S129" s="3"/>
      <c r="T129" s="3"/>
      <c r="U129" s="3"/>
    </row>
    <row r="130" spans="1:21" x14ac:dyDescent="0.4">
      <c r="A130" s="8" t="s">
        <v>104</v>
      </c>
      <c r="B130" s="9"/>
      <c r="C130" s="3"/>
      <c r="D130" s="3"/>
      <c r="E130" s="3"/>
      <c r="F130" s="3"/>
      <c r="G130" s="3"/>
      <c r="H130" s="3"/>
      <c r="I130" s="3"/>
      <c r="J130" s="3"/>
      <c r="K130" s="3"/>
      <c r="L130" s="3"/>
      <c r="M130" s="3"/>
      <c r="N130" s="3"/>
      <c r="O130" s="3"/>
      <c r="P130" s="3"/>
      <c r="Q130" s="3"/>
      <c r="R130" s="3"/>
      <c r="S130" s="3"/>
      <c r="T130" s="3"/>
      <c r="U130" s="3"/>
    </row>
    <row r="131" spans="1:21" x14ac:dyDescent="0.4">
      <c r="A131" s="8" t="s">
        <v>105</v>
      </c>
      <c r="B131" s="9"/>
      <c r="C131" s="3"/>
      <c r="D131" s="3"/>
      <c r="E131" s="3"/>
      <c r="F131" s="3"/>
      <c r="G131" s="3"/>
      <c r="H131" s="3"/>
      <c r="I131" s="3"/>
      <c r="J131" s="3"/>
      <c r="K131" s="3"/>
      <c r="L131" s="3"/>
      <c r="M131" s="3"/>
      <c r="N131" s="3"/>
      <c r="O131" s="3"/>
      <c r="P131" s="3"/>
      <c r="Q131" s="3"/>
      <c r="R131" s="3"/>
      <c r="S131" s="3"/>
      <c r="T131" s="3"/>
      <c r="U131" s="3"/>
    </row>
    <row r="132" spans="1:21" x14ac:dyDescent="0.4">
      <c r="A132" s="8" t="s">
        <v>106</v>
      </c>
      <c r="B132" s="10"/>
      <c r="C132" s="3"/>
      <c r="D132" s="3"/>
      <c r="E132" s="3"/>
      <c r="F132" s="3"/>
      <c r="G132" s="3"/>
      <c r="H132" s="3"/>
      <c r="I132" s="3"/>
      <c r="J132" s="3"/>
      <c r="K132" s="3"/>
      <c r="L132" s="3"/>
      <c r="M132" s="3"/>
      <c r="N132" s="3"/>
      <c r="O132" s="3"/>
      <c r="P132" s="3"/>
      <c r="Q132" s="3"/>
      <c r="R132" s="3"/>
      <c r="S132" s="3"/>
      <c r="T132" s="3"/>
      <c r="U132" s="3"/>
    </row>
    <row r="133" spans="1:21" x14ac:dyDescent="0.4">
      <c r="A133" s="8" t="s">
        <v>119</v>
      </c>
      <c r="B133" s="3"/>
      <c r="C133" s="3"/>
      <c r="D133" s="3"/>
      <c r="E133" s="3"/>
      <c r="F133" s="3"/>
      <c r="G133" s="3"/>
      <c r="H133" s="3"/>
      <c r="I133" s="3"/>
      <c r="J133" s="3"/>
      <c r="K133" s="3"/>
      <c r="L133" s="3"/>
      <c r="M133" s="3"/>
      <c r="N133" s="3"/>
      <c r="O133" s="3"/>
      <c r="P133" s="3"/>
      <c r="Q133" s="3"/>
      <c r="R133" s="3"/>
      <c r="S133" s="3"/>
      <c r="T133" s="3"/>
      <c r="U133" s="3"/>
    </row>
    <row r="134" spans="1:21" x14ac:dyDescent="0.4">
      <c r="A134" s="8" t="s">
        <v>120</v>
      </c>
      <c r="B134" s="3"/>
      <c r="C134" s="3"/>
      <c r="D134" s="3"/>
      <c r="E134" s="3"/>
      <c r="F134" s="3"/>
      <c r="G134" s="3"/>
      <c r="H134" s="3"/>
      <c r="I134" s="3"/>
      <c r="J134" s="3"/>
      <c r="K134" s="3"/>
      <c r="L134" s="3"/>
      <c r="M134" s="3"/>
      <c r="N134" s="3"/>
      <c r="O134" s="3"/>
      <c r="P134" s="3"/>
      <c r="Q134" s="3"/>
      <c r="R134" s="3"/>
      <c r="S134" s="3"/>
      <c r="T134" s="3"/>
      <c r="U134" s="3"/>
    </row>
    <row r="135" spans="1:21" x14ac:dyDescent="0.4">
      <c r="A135" s="3" t="s">
        <v>598</v>
      </c>
      <c r="B135" s="3"/>
      <c r="C135" s="3"/>
      <c r="D135" s="3"/>
      <c r="E135" s="3"/>
      <c r="F135" s="3"/>
      <c r="G135" s="3"/>
      <c r="H135" s="3"/>
      <c r="I135" s="3"/>
      <c r="J135" s="3"/>
      <c r="K135" s="3"/>
      <c r="L135" s="3"/>
      <c r="M135" s="3"/>
      <c r="N135" s="3"/>
      <c r="O135" s="3"/>
      <c r="P135" s="3"/>
      <c r="Q135" s="3"/>
      <c r="R135" s="3"/>
      <c r="S135" s="3"/>
      <c r="T135" s="3"/>
      <c r="U135" s="3"/>
    </row>
  </sheetData>
  <phoneticPr fontId="1"/>
  <dataValidations count="7">
    <dataValidation type="list" allowBlank="1" showInputMessage="1" showErrorMessage="1" sqref="B62:U73 B89:U100 B35:U46 B8:U19 B116:U127">
      <formula1>$V$1:$V$5</formula1>
    </dataValidation>
    <dataValidation type="list" allowBlank="1" showInputMessage="1" showErrorMessage="1" sqref="B27:U27 B135:U135 B81:U81 B108:U108 B54:U54">
      <formula1>$V$2:$V$3</formula1>
    </dataValidation>
    <dataValidation type="list" allowBlank="1" showInputMessage="1" showErrorMessage="1" sqref="B115:U115 B34:U34 B61:U61 B88:U88 B7:U7">
      <formula1>$V$1:$V$7</formula1>
    </dataValidation>
    <dataValidation type="list" allowBlank="1" showInputMessage="1" showErrorMessage="1" sqref="B5:U5 B32:U32 B59:U59 B86:U86 B113:U113">
      <formula1>$V$1:$V$6</formula1>
    </dataValidation>
    <dataValidation type="list" allowBlank="1" showInputMessage="1" showErrorMessage="1" sqref="B4:U4 B31:U31 B58:U58 B85:U85 B112:U112">
      <formula1>$V$1:$V$17</formula1>
    </dataValidation>
    <dataValidation type="list" allowBlank="1" showInputMessage="1" showErrorMessage="1" sqref="B2:U2 B29:U29 B56:U56 B83:U83 B110:U110">
      <formula1>$V$1:$V$4</formula1>
    </dataValidation>
    <dataValidation type="list" allowBlank="1" showInputMessage="1" showErrorMessage="1" sqref="B3:U3 B6:U6 B30:U30 B33:U33 B57:U57 B60:U60 B84:U84 B87:U87 B111:U111 B114:U114">
      <formula1>$V$1:$V$8</formula1>
    </dataValidation>
  </dataValidations>
  <pageMargins left="0.31496062992125984" right="0.11811023622047245"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N100"/>
  <sheetViews>
    <sheetView topLeftCell="A18" workbookViewId="0">
      <selection activeCell="B26" sqref="B26:J41"/>
    </sheetView>
  </sheetViews>
  <sheetFormatPr defaultRowHeight="18.75" x14ac:dyDescent="0.4"/>
  <cols>
    <col min="1" max="1" width="18.375" customWidth="1"/>
    <col min="19" max="19" width="9" style="17"/>
  </cols>
  <sheetData>
    <row r="1" spans="1:118" x14ac:dyDescent="0.4">
      <c r="A1" s="51" t="s">
        <v>121</v>
      </c>
      <c r="B1">
        <v>13</v>
      </c>
      <c r="C1">
        <v>19</v>
      </c>
      <c r="S1" s="50" t="s">
        <v>2435</v>
      </c>
      <c r="T1" s="50">
        <v>2</v>
      </c>
      <c r="U1" s="50" t="s">
        <v>2437</v>
      </c>
      <c r="V1" s="50">
        <v>20</v>
      </c>
      <c r="W1" s="50" t="s">
        <v>2442</v>
      </c>
      <c r="X1" s="50">
        <v>3</v>
      </c>
      <c r="Y1" s="50" t="s">
        <v>2447</v>
      </c>
      <c r="Z1" s="50">
        <v>20</v>
      </c>
      <c r="AA1" s="50" t="s">
        <v>2451</v>
      </c>
      <c r="AB1" s="50">
        <v>20</v>
      </c>
      <c r="AC1" s="50">
        <v>15</v>
      </c>
      <c r="AD1" s="50">
        <v>20</v>
      </c>
      <c r="AE1" s="50">
        <v>20</v>
      </c>
      <c r="AF1" s="50">
        <v>20</v>
      </c>
      <c r="AG1" s="50" t="s">
        <v>2460</v>
      </c>
      <c r="AH1" s="50" t="s">
        <v>2463</v>
      </c>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row>
    <row r="2" spans="1:118" x14ac:dyDescent="0.4">
      <c r="A2" s="51" t="s">
        <v>122</v>
      </c>
      <c r="B2">
        <v>6</v>
      </c>
      <c r="C2">
        <v>14</v>
      </c>
      <c r="P2">
        <v>0</v>
      </c>
      <c r="Q2">
        <f>COUNTIF(B1:J100,"0")</f>
        <v>2</v>
      </c>
      <c r="S2" s="18">
        <f>T1</f>
        <v>2</v>
      </c>
    </row>
    <row r="3" spans="1:118" x14ac:dyDescent="0.4">
      <c r="A3" s="51" t="s">
        <v>123</v>
      </c>
      <c r="B3">
        <v>20</v>
      </c>
      <c r="P3">
        <v>1</v>
      </c>
      <c r="Q3">
        <f>COUNTIF(B1:J100,"1")</f>
        <v>6</v>
      </c>
      <c r="S3" s="18" t="str">
        <f>U1</f>
        <v>1,2,7,8,11,13,15,16</v>
      </c>
      <c r="U3" s="50" t="s">
        <v>1904</v>
      </c>
      <c r="W3" s="54">
        <v>11</v>
      </c>
      <c r="Y3">
        <v>11</v>
      </c>
    </row>
    <row r="4" spans="1:118" x14ac:dyDescent="0.4">
      <c r="A4" s="51" t="s">
        <v>124</v>
      </c>
      <c r="B4">
        <v>1</v>
      </c>
      <c r="C4">
        <v>6</v>
      </c>
      <c r="D4">
        <v>9</v>
      </c>
      <c r="P4">
        <v>2</v>
      </c>
      <c r="Q4">
        <f>COUNTIF(B1:J100,"2")</f>
        <v>5</v>
      </c>
      <c r="S4" s="18">
        <f>V1</f>
        <v>20</v>
      </c>
      <c r="U4" s="50" t="s">
        <v>1382</v>
      </c>
      <c r="W4" s="54" t="s">
        <v>2767</v>
      </c>
      <c r="Y4">
        <v>2</v>
      </c>
      <c r="Z4">
        <v>3</v>
      </c>
      <c r="AA4">
        <v>7</v>
      </c>
      <c r="AB4">
        <v>8</v>
      </c>
      <c r="AC4">
        <v>13</v>
      </c>
      <c r="AD4">
        <v>14</v>
      </c>
      <c r="AE4">
        <v>15</v>
      </c>
    </row>
    <row r="5" spans="1:118" x14ac:dyDescent="0.4">
      <c r="A5" s="51" t="s">
        <v>125</v>
      </c>
      <c r="B5">
        <v>11</v>
      </c>
      <c r="C5">
        <v>14</v>
      </c>
      <c r="P5">
        <v>3</v>
      </c>
      <c r="Q5">
        <f>COUNTIF(B1:J100,"3")</f>
        <v>10</v>
      </c>
      <c r="S5" s="18" t="str">
        <f>W1</f>
        <v>3,7,8,9,16,18</v>
      </c>
      <c r="U5" s="50">
        <v>20</v>
      </c>
      <c r="W5" s="54" t="s">
        <v>2770</v>
      </c>
      <c r="Y5">
        <v>1</v>
      </c>
      <c r="Z5">
        <v>2</v>
      </c>
      <c r="AA5">
        <v>3</v>
      </c>
      <c r="AB5">
        <v>9</v>
      </c>
      <c r="AC5">
        <v>11</v>
      </c>
      <c r="AD5">
        <v>14</v>
      </c>
      <c r="AE5">
        <v>15</v>
      </c>
    </row>
    <row r="6" spans="1:118" x14ac:dyDescent="0.4">
      <c r="A6" s="51" t="s">
        <v>126</v>
      </c>
      <c r="B6">
        <v>6</v>
      </c>
      <c r="C6">
        <v>13</v>
      </c>
      <c r="P6">
        <v>4</v>
      </c>
      <c r="Q6">
        <f>COUNTIF(B1:J100,"4")</f>
        <v>2</v>
      </c>
      <c r="S6" s="18">
        <f>X1</f>
        <v>3</v>
      </c>
      <c r="U6" s="50" t="s">
        <v>2449</v>
      </c>
      <c r="W6" s="54" t="s">
        <v>2774</v>
      </c>
      <c r="Y6">
        <v>3</v>
      </c>
      <c r="Z6">
        <v>5</v>
      </c>
      <c r="AA6">
        <v>9</v>
      </c>
      <c r="AB6">
        <v>14</v>
      </c>
      <c r="AC6">
        <v>16</v>
      </c>
    </row>
    <row r="7" spans="1:118" x14ac:dyDescent="0.4">
      <c r="A7" s="51" t="s">
        <v>127</v>
      </c>
      <c r="B7">
        <v>1</v>
      </c>
      <c r="C7">
        <v>2</v>
      </c>
      <c r="D7">
        <v>3</v>
      </c>
      <c r="E7">
        <v>9</v>
      </c>
      <c r="F7">
        <v>13</v>
      </c>
      <c r="P7">
        <v>5</v>
      </c>
      <c r="Q7">
        <f>COUNTIF(B1:J100,"5")</f>
        <v>6</v>
      </c>
      <c r="S7" s="18" t="str">
        <f>Y1</f>
        <v>2,8</v>
      </c>
      <c r="U7" s="50" t="s">
        <v>2627</v>
      </c>
      <c r="W7" s="54">
        <v>20</v>
      </c>
      <c r="Y7">
        <v>20</v>
      </c>
    </row>
    <row r="8" spans="1:118" x14ac:dyDescent="0.4">
      <c r="A8" s="51" t="s">
        <v>128</v>
      </c>
      <c r="B8">
        <v>10</v>
      </c>
      <c r="C8">
        <v>13</v>
      </c>
      <c r="D8">
        <v>14</v>
      </c>
      <c r="P8">
        <v>6</v>
      </c>
      <c r="Q8">
        <f>COUNTIF(B1:J100,"6")</f>
        <v>9</v>
      </c>
      <c r="S8" s="18">
        <f>Z1</f>
        <v>20</v>
      </c>
      <c r="U8" s="50" t="s">
        <v>1338</v>
      </c>
      <c r="W8" s="54" t="s">
        <v>2781</v>
      </c>
      <c r="Y8">
        <v>3</v>
      </c>
      <c r="Z8">
        <v>5</v>
      </c>
      <c r="AA8">
        <v>6</v>
      </c>
      <c r="AB8">
        <v>9</v>
      </c>
    </row>
    <row r="9" spans="1:118" x14ac:dyDescent="0.4">
      <c r="A9" s="51" t="s">
        <v>129</v>
      </c>
      <c r="B9">
        <v>15</v>
      </c>
      <c r="P9">
        <v>7</v>
      </c>
      <c r="Q9">
        <f>COUNTIF(B1:J100,"7")</f>
        <v>3</v>
      </c>
      <c r="S9" s="18" t="str">
        <f>AA1</f>
        <v>1,3,5,13</v>
      </c>
      <c r="U9" s="50" t="s">
        <v>2713</v>
      </c>
      <c r="W9" s="54" t="s">
        <v>2783</v>
      </c>
      <c r="Y9">
        <v>3</v>
      </c>
      <c r="Z9">
        <v>7</v>
      </c>
      <c r="AA9">
        <v>10</v>
      </c>
      <c r="AB9">
        <v>13</v>
      </c>
    </row>
    <row r="10" spans="1:118" x14ac:dyDescent="0.4">
      <c r="A10" s="51" t="s">
        <v>130</v>
      </c>
      <c r="B10">
        <v>20</v>
      </c>
      <c r="P10">
        <v>8</v>
      </c>
      <c r="Q10">
        <f>COUNTIF(B1:J100,"8")</f>
        <v>2</v>
      </c>
      <c r="S10" s="18">
        <f>AB1</f>
        <v>20</v>
      </c>
      <c r="U10" s="50" t="s">
        <v>2716</v>
      </c>
      <c r="W10" s="54">
        <v>5</v>
      </c>
      <c r="Y10">
        <v>5</v>
      </c>
    </row>
    <row r="11" spans="1:118" x14ac:dyDescent="0.4">
      <c r="A11" s="51" t="s">
        <v>131</v>
      </c>
      <c r="B11">
        <v>20</v>
      </c>
      <c r="P11">
        <v>9</v>
      </c>
      <c r="Q11">
        <f>COUNTIF(B1:J100,"9")</f>
        <v>11</v>
      </c>
      <c r="S11" s="18">
        <f>AC1</f>
        <v>15</v>
      </c>
      <c r="U11" s="50">
        <v>15</v>
      </c>
      <c r="W11" s="54">
        <v>2</v>
      </c>
      <c r="Y11">
        <v>2</v>
      </c>
    </row>
    <row r="12" spans="1:118" x14ac:dyDescent="0.4">
      <c r="A12" s="51" t="s">
        <v>132</v>
      </c>
      <c r="B12">
        <v>3</v>
      </c>
      <c r="C12">
        <v>14</v>
      </c>
      <c r="P12">
        <v>10</v>
      </c>
      <c r="Q12">
        <f>COUNTIF(B1:J100,"10")</f>
        <v>2</v>
      </c>
      <c r="S12" s="18">
        <f>AD1</f>
        <v>20</v>
      </c>
      <c r="U12" s="50">
        <v>20</v>
      </c>
      <c r="W12" s="54" t="s">
        <v>2787</v>
      </c>
      <c r="Y12">
        <v>3</v>
      </c>
      <c r="Z12">
        <v>4</v>
      </c>
      <c r="AA12">
        <v>5</v>
      </c>
      <c r="AB12">
        <v>9</v>
      </c>
      <c r="AC12">
        <v>14</v>
      </c>
      <c r="AD12">
        <v>15</v>
      </c>
      <c r="AE12">
        <v>17</v>
      </c>
    </row>
    <row r="13" spans="1:118" x14ac:dyDescent="0.4">
      <c r="A13" s="51" t="s">
        <v>133</v>
      </c>
      <c r="B13">
        <v>20</v>
      </c>
      <c r="P13">
        <v>11</v>
      </c>
      <c r="Q13">
        <f>COUNTIF(B1:J100,"11")</f>
        <v>5</v>
      </c>
      <c r="S13" s="18">
        <f>AE1</f>
        <v>20</v>
      </c>
      <c r="U13" s="50">
        <v>20</v>
      </c>
      <c r="W13" s="54">
        <v>13</v>
      </c>
      <c r="Y13">
        <v>13</v>
      </c>
    </row>
    <row r="14" spans="1:118" x14ac:dyDescent="0.4">
      <c r="A14" s="51" t="s">
        <v>134</v>
      </c>
      <c r="B14">
        <v>1</v>
      </c>
      <c r="C14">
        <v>2</v>
      </c>
      <c r="D14">
        <v>6</v>
      </c>
      <c r="E14">
        <v>7</v>
      </c>
      <c r="F14">
        <v>9</v>
      </c>
      <c r="G14">
        <v>13</v>
      </c>
      <c r="H14">
        <v>15</v>
      </c>
      <c r="P14">
        <v>12</v>
      </c>
      <c r="Q14">
        <f>COUNTIF(B1:J100,"12")</f>
        <v>0</v>
      </c>
      <c r="S14" s="18">
        <f>AF1</f>
        <v>20</v>
      </c>
      <c r="U14" s="50" t="s">
        <v>1820</v>
      </c>
      <c r="W14" s="54" t="s">
        <v>2789</v>
      </c>
      <c r="Y14">
        <v>5</v>
      </c>
      <c r="Z14">
        <v>6</v>
      </c>
      <c r="AA14">
        <v>9</v>
      </c>
      <c r="AB14">
        <v>11</v>
      </c>
      <c r="AC14">
        <v>13</v>
      </c>
      <c r="AD14">
        <v>15</v>
      </c>
      <c r="AE14">
        <v>16</v>
      </c>
    </row>
    <row r="15" spans="1:118" x14ac:dyDescent="0.4">
      <c r="A15" s="51" t="s">
        <v>135</v>
      </c>
      <c r="B15">
        <v>1</v>
      </c>
      <c r="C15">
        <v>3</v>
      </c>
      <c r="D15">
        <v>6</v>
      </c>
      <c r="P15">
        <v>13</v>
      </c>
      <c r="Q15">
        <f>COUNTIF(B1:J100,"13")</f>
        <v>12</v>
      </c>
      <c r="S15" s="18" t="str">
        <f>AG1</f>
        <v>5,9,16</v>
      </c>
      <c r="U15" s="50">
        <v>20</v>
      </c>
      <c r="W15" s="54" t="s">
        <v>2793</v>
      </c>
      <c r="Y15">
        <v>3</v>
      </c>
      <c r="Z15">
        <v>5</v>
      </c>
      <c r="AA15">
        <v>6</v>
      </c>
      <c r="AB15">
        <v>9</v>
      </c>
      <c r="AC15">
        <v>11</v>
      </c>
      <c r="AD15">
        <v>13</v>
      </c>
      <c r="AE15">
        <v>14</v>
      </c>
      <c r="AF15">
        <v>15</v>
      </c>
      <c r="AG15">
        <v>17</v>
      </c>
    </row>
    <row r="16" spans="1:118" x14ac:dyDescent="0.4">
      <c r="A16" s="51" t="s">
        <v>136</v>
      </c>
      <c r="B16">
        <v>0</v>
      </c>
      <c r="P16">
        <v>14</v>
      </c>
      <c r="Q16">
        <f>COUNTIF(B1:J100,"14")</f>
        <v>9</v>
      </c>
      <c r="S16" s="18" t="str">
        <f>AH1</f>
        <v>11,13,14</v>
      </c>
      <c r="U16" s="50" t="s">
        <v>2731</v>
      </c>
      <c r="W16" s="54">
        <v>6</v>
      </c>
      <c r="Y16">
        <v>6</v>
      </c>
    </row>
    <row r="17" spans="1:25" x14ac:dyDescent="0.4">
      <c r="A17" s="51" t="s">
        <v>137</v>
      </c>
      <c r="B17">
        <v>13</v>
      </c>
      <c r="P17">
        <v>15</v>
      </c>
      <c r="Q17">
        <f>COUNTIF(B1:J100,"15")</f>
        <v>7</v>
      </c>
      <c r="S17" s="18">
        <f>AI1</f>
        <v>0</v>
      </c>
      <c r="U17" s="50" t="s">
        <v>1754</v>
      </c>
      <c r="W17" s="54">
        <v>19</v>
      </c>
      <c r="Y17">
        <v>19</v>
      </c>
    </row>
    <row r="18" spans="1:25" x14ac:dyDescent="0.4">
      <c r="A18" s="51" t="s">
        <v>138</v>
      </c>
      <c r="B18">
        <v>8</v>
      </c>
      <c r="C18">
        <v>9</v>
      </c>
      <c r="P18">
        <v>16</v>
      </c>
      <c r="Q18">
        <f>COUNTIF(B1:J100,"16")</f>
        <v>3</v>
      </c>
      <c r="S18" s="18">
        <f>AJ1</f>
        <v>0</v>
      </c>
      <c r="U18" s="50">
        <v>0</v>
      </c>
    </row>
    <row r="19" spans="1:25" x14ac:dyDescent="0.4">
      <c r="A19" s="51" t="s">
        <v>139</v>
      </c>
      <c r="B19">
        <v>20</v>
      </c>
      <c r="P19">
        <v>17</v>
      </c>
      <c r="Q19">
        <f>COUNTIF(B1:J100,"17")</f>
        <v>2</v>
      </c>
      <c r="S19" s="18">
        <f>AK1</f>
        <v>0</v>
      </c>
      <c r="U19" s="50">
        <v>13</v>
      </c>
    </row>
    <row r="20" spans="1:25" x14ac:dyDescent="0.4">
      <c r="A20" s="51" t="s">
        <v>140</v>
      </c>
      <c r="B20">
        <v>20</v>
      </c>
      <c r="P20">
        <v>18</v>
      </c>
      <c r="Q20">
        <f>COUNTIF(B1:J100,"18")</f>
        <v>0</v>
      </c>
      <c r="S20" s="18">
        <f>AL1</f>
        <v>0</v>
      </c>
      <c r="U20" s="50" t="s">
        <v>2743</v>
      </c>
    </row>
    <row r="21" spans="1:25" x14ac:dyDescent="0.4">
      <c r="A21" s="51" t="s">
        <v>1100</v>
      </c>
      <c r="B21">
        <v>9</v>
      </c>
      <c r="C21">
        <v>13</v>
      </c>
      <c r="P21">
        <v>19</v>
      </c>
      <c r="Q21">
        <f>COUNTIF(B1:J100,"19")</f>
        <v>3</v>
      </c>
      <c r="S21" s="18">
        <f>AM1</f>
        <v>0</v>
      </c>
      <c r="T21" s="17"/>
      <c r="U21" s="50">
        <v>20</v>
      </c>
      <c r="V21" s="17"/>
      <c r="W21" s="17"/>
    </row>
    <row r="22" spans="1:25" x14ac:dyDescent="0.4">
      <c r="A22" s="51" t="s">
        <v>142</v>
      </c>
      <c r="B22">
        <v>20</v>
      </c>
      <c r="P22">
        <v>20</v>
      </c>
      <c r="Q22">
        <f>COUNTIF(B1:J100,"20")</f>
        <v>8</v>
      </c>
      <c r="S22" s="18">
        <f>AN1</f>
        <v>0</v>
      </c>
      <c r="U22" s="50">
        <v>20</v>
      </c>
    </row>
    <row r="23" spans="1:25" x14ac:dyDescent="0.4">
      <c r="A23" s="51" t="s">
        <v>143</v>
      </c>
      <c r="B23">
        <v>0</v>
      </c>
      <c r="S23" s="18">
        <f>AO1</f>
        <v>0</v>
      </c>
      <c r="U23" s="50" t="s">
        <v>1807</v>
      </c>
    </row>
    <row r="24" spans="1:25" x14ac:dyDescent="0.4">
      <c r="A24" s="51" t="s">
        <v>144</v>
      </c>
      <c r="B24">
        <v>19</v>
      </c>
      <c r="S24" s="18">
        <f>AP1</f>
        <v>0</v>
      </c>
      <c r="U24" s="50">
        <v>20</v>
      </c>
    </row>
    <row r="25" spans="1:25" x14ac:dyDescent="0.4">
      <c r="A25" s="51" t="s">
        <v>145</v>
      </c>
      <c r="B25">
        <v>16</v>
      </c>
      <c r="S25" s="18">
        <f>AQ1</f>
        <v>0</v>
      </c>
      <c r="U25" s="50"/>
    </row>
    <row r="26" spans="1:25" x14ac:dyDescent="0.4">
      <c r="A26" s="51" t="s">
        <v>146</v>
      </c>
      <c r="B26">
        <v>11</v>
      </c>
      <c r="S26" s="18">
        <f>AR1</f>
        <v>0</v>
      </c>
      <c r="U26" s="50"/>
    </row>
    <row r="27" spans="1:25" x14ac:dyDescent="0.4">
      <c r="A27" s="51" t="s">
        <v>147</v>
      </c>
      <c r="B27">
        <v>2</v>
      </c>
      <c r="C27">
        <v>3</v>
      </c>
      <c r="D27">
        <v>7</v>
      </c>
      <c r="E27">
        <v>8</v>
      </c>
      <c r="F27">
        <v>13</v>
      </c>
      <c r="G27">
        <v>14</v>
      </c>
      <c r="H27">
        <v>15</v>
      </c>
      <c r="S27" s="18">
        <f>AS1</f>
        <v>0</v>
      </c>
      <c r="U27" s="50"/>
    </row>
    <row r="28" spans="1:25" x14ac:dyDescent="0.4">
      <c r="A28" s="51" t="s">
        <v>148</v>
      </c>
      <c r="B28">
        <v>1</v>
      </c>
      <c r="C28">
        <v>2</v>
      </c>
      <c r="D28">
        <v>3</v>
      </c>
      <c r="E28">
        <v>9</v>
      </c>
      <c r="F28">
        <v>11</v>
      </c>
      <c r="G28">
        <v>14</v>
      </c>
      <c r="H28">
        <v>15</v>
      </c>
      <c r="S28" s="18">
        <f>AT1</f>
        <v>0</v>
      </c>
      <c r="U28" s="50"/>
    </row>
    <row r="29" spans="1:25" x14ac:dyDescent="0.4">
      <c r="A29" s="51" t="s">
        <v>149</v>
      </c>
      <c r="B29">
        <v>3</v>
      </c>
      <c r="C29">
        <v>5</v>
      </c>
      <c r="D29">
        <v>9</v>
      </c>
      <c r="E29">
        <v>14</v>
      </c>
      <c r="F29">
        <v>16</v>
      </c>
      <c r="S29" s="18">
        <f>AU1</f>
        <v>0</v>
      </c>
      <c r="U29" s="50"/>
    </row>
    <row r="30" spans="1:25" x14ac:dyDescent="0.4">
      <c r="A30" s="51" t="s">
        <v>150</v>
      </c>
      <c r="B30">
        <v>20</v>
      </c>
      <c r="S30" s="18">
        <f>AV1</f>
        <v>0</v>
      </c>
      <c r="U30" s="50"/>
    </row>
    <row r="31" spans="1:25" x14ac:dyDescent="0.4">
      <c r="A31" s="51" t="s">
        <v>151</v>
      </c>
      <c r="B31">
        <v>3</v>
      </c>
      <c r="C31">
        <v>5</v>
      </c>
      <c r="D31">
        <v>6</v>
      </c>
      <c r="E31">
        <v>9</v>
      </c>
      <c r="S31" s="18">
        <f>AW1</f>
        <v>0</v>
      </c>
      <c r="U31" s="50"/>
    </row>
    <row r="32" spans="1:25" x14ac:dyDescent="0.4">
      <c r="A32" s="51" t="s">
        <v>152</v>
      </c>
      <c r="B32">
        <v>3</v>
      </c>
      <c r="C32">
        <v>7</v>
      </c>
      <c r="D32">
        <v>10</v>
      </c>
      <c r="E32">
        <v>13</v>
      </c>
      <c r="S32" s="18">
        <f>AX1</f>
        <v>0</v>
      </c>
      <c r="U32" s="50"/>
    </row>
    <row r="33" spans="1:21" x14ac:dyDescent="0.4">
      <c r="A33" s="51" t="s">
        <v>153</v>
      </c>
      <c r="B33">
        <v>5</v>
      </c>
      <c r="S33" s="18">
        <f>AY1</f>
        <v>0</v>
      </c>
      <c r="U33" s="50"/>
    </row>
    <row r="34" spans="1:21" x14ac:dyDescent="0.4">
      <c r="A34" s="51" t="s">
        <v>154</v>
      </c>
      <c r="B34">
        <v>2</v>
      </c>
      <c r="S34" s="18">
        <f>AZ1</f>
        <v>0</v>
      </c>
      <c r="U34" s="50"/>
    </row>
    <row r="35" spans="1:21" x14ac:dyDescent="0.4">
      <c r="A35" s="51" t="s">
        <v>155</v>
      </c>
      <c r="B35">
        <v>3</v>
      </c>
      <c r="C35">
        <v>4</v>
      </c>
      <c r="D35">
        <v>5</v>
      </c>
      <c r="E35">
        <v>9</v>
      </c>
      <c r="F35">
        <v>14</v>
      </c>
      <c r="G35">
        <v>15</v>
      </c>
      <c r="H35">
        <v>17</v>
      </c>
      <c r="S35" s="18">
        <f>BA1</f>
        <v>0</v>
      </c>
      <c r="U35" s="50"/>
    </row>
    <row r="36" spans="1:21" x14ac:dyDescent="0.4">
      <c r="A36" s="51" t="s">
        <v>156</v>
      </c>
      <c r="B36">
        <v>13</v>
      </c>
      <c r="S36" s="18">
        <f>BB1</f>
        <v>0</v>
      </c>
      <c r="U36" s="50"/>
    </row>
    <row r="37" spans="1:21" x14ac:dyDescent="0.4">
      <c r="A37" s="51" t="s">
        <v>157</v>
      </c>
      <c r="B37">
        <v>5</v>
      </c>
      <c r="C37">
        <v>6</v>
      </c>
      <c r="D37">
        <v>9</v>
      </c>
      <c r="E37">
        <v>11</v>
      </c>
      <c r="F37">
        <v>13</v>
      </c>
      <c r="G37">
        <v>15</v>
      </c>
      <c r="H37">
        <v>16</v>
      </c>
      <c r="S37" s="18">
        <f>BC1</f>
        <v>0</v>
      </c>
      <c r="U37" s="50"/>
    </row>
    <row r="38" spans="1:21" x14ac:dyDescent="0.4">
      <c r="A38" s="51" t="s">
        <v>158</v>
      </c>
      <c r="B38">
        <v>3</v>
      </c>
      <c r="C38">
        <v>5</v>
      </c>
      <c r="D38">
        <v>6</v>
      </c>
      <c r="E38">
        <v>9</v>
      </c>
      <c r="F38">
        <v>11</v>
      </c>
      <c r="G38">
        <v>13</v>
      </c>
      <c r="H38">
        <v>14</v>
      </c>
      <c r="I38">
        <v>15</v>
      </c>
      <c r="J38">
        <v>17</v>
      </c>
      <c r="S38" s="18">
        <f>BD1</f>
        <v>0</v>
      </c>
      <c r="U38" s="50"/>
    </row>
    <row r="39" spans="1:21" x14ac:dyDescent="0.4">
      <c r="A39" s="51" t="s">
        <v>159</v>
      </c>
      <c r="B39">
        <v>6</v>
      </c>
      <c r="S39" s="18">
        <f>BE1</f>
        <v>0</v>
      </c>
      <c r="U39" s="50"/>
    </row>
    <row r="40" spans="1:21" x14ac:dyDescent="0.4">
      <c r="A40" s="51" t="s">
        <v>160</v>
      </c>
      <c r="B40">
        <v>19</v>
      </c>
      <c r="S40" s="18">
        <f>BF1</f>
        <v>0</v>
      </c>
      <c r="U40" s="50"/>
    </row>
    <row r="41" spans="1:21" x14ac:dyDescent="0.4">
      <c r="A41" s="51" t="s">
        <v>625</v>
      </c>
      <c r="B41">
        <v>1</v>
      </c>
      <c r="C41">
        <v>4</v>
      </c>
      <c r="S41" s="18">
        <f>BG1</f>
        <v>0</v>
      </c>
      <c r="U41" s="50"/>
    </row>
    <row r="42" spans="1:21" x14ac:dyDescent="0.4">
      <c r="A42" s="51" t="s">
        <v>161</v>
      </c>
      <c r="S42" s="18">
        <f>BH1</f>
        <v>0</v>
      </c>
      <c r="U42" s="50"/>
    </row>
    <row r="43" spans="1:21" x14ac:dyDescent="0.4">
      <c r="A43" s="51" t="s">
        <v>162</v>
      </c>
      <c r="S43" s="18">
        <f>BI1</f>
        <v>0</v>
      </c>
      <c r="U43" s="50"/>
    </row>
    <row r="44" spans="1:21" x14ac:dyDescent="0.4">
      <c r="A44" s="51" t="s">
        <v>163</v>
      </c>
      <c r="S44" s="18">
        <f>BJ1</f>
        <v>0</v>
      </c>
      <c r="U44" s="50"/>
    </row>
    <row r="45" spans="1:21" x14ac:dyDescent="0.4">
      <c r="A45" s="51" t="s">
        <v>164</v>
      </c>
      <c r="S45" s="18">
        <f>BK1</f>
        <v>0</v>
      </c>
      <c r="U45" s="50"/>
    </row>
    <row r="46" spans="1:21" x14ac:dyDescent="0.4">
      <c r="A46" s="51" t="s">
        <v>165</v>
      </c>
      <c r="S46" s="18">
        <f>BL1</f>
        <v>0</v>
      </c>
      <c r="U46" s="50"/>
    </row>
    <row r="47" spans="1:21" x14ac:dyDescent="0.4">
      <c r="A47" s="51" t="s">
        <v>166</v>
      </c>
      <c r="S47" s="18">
        <f>BM1</f>
        <v>0</v>
      </c>
      <c r="U47" s="50"/>
    </row>
    <row r="48" spans="1:21" x14ac:dyDescent="0.4">
      <c r="A48" s="51" t="s">
        <v>167</v>
      </c>
      <c r="S48" s="18">
        <f>BN1</f>
        <v>0</v>
      </c>
      <c r="U48" s="50"/>
    </row>
    <row r="49" spans="1:21" x14ac:dyDescent="0.4">
      <c r="A49" s="51" t="s">
        <v>168</v>
      </c>
      <c r="S49" s="18">
        <f>BO1</f>
        <v>0</v>
      </c>
      <c r="U49" s="50"/>
    </row>
    <row r="50" spans="1:21" x14ac:dyDescent="0.4">
      <c r="A50" s="51" t="s">
        <v>169</v>
      </c>
      <c r="S50" s="18">
        <f>BP1</f>
        <v>0</v>
      </c>
      <c r="U50" s="50"/>
    </row>
    <row r="51" spans="1:21" x14ac:dyDescent="0.4">
      <c r="A51" s="51" t="s">
        <v>170</v>
      </c>
      <c r="S51" s="18">
        <f>BQ1</f>
        <v>0</v>
      </c>
      <c r="U51" s="50"/>
    </row>
    <row r="52" spans="1:21" x14ac:dyDescent="0.4">
      <c r="A52" s="51" t="s">
        <v>171</v>
      </c>
      <c r="S52" s="18">
        <f>BR1</f>
        <v>0</v>
      </c>
      <c r="U52" s="50"/>
    </row>
    <row r="53" spans="1:21" x14ac:dyDescent="0.4">
      <c r="A53" s="51" t="s">
        <v>172</v>
      </c>
      <c r="S53" s="18">
        <f>BS1</f>
        <v>0</v>
      </c>
      <c r="U53" s="50"/>
    </row>
    <row r="54" spans="1:21" x14ac:dyDescent="0.4">
      <c r="A54" s="51" t="s">
        <v>173</v>
      </c>
      <c r="S54" s="18">
        <f>BT1</f>
        <v>0</v>
      </c>
      <c r="U54" s="50"/>
    </row>
    <row r="55" spans="1:21" x14ac:dyDescent="0.4">
      <c r="A55" s="51" t="s">
        <v>174</v>
      </c>
      <c r="S55" s="18">
        <f>BU1</f>
        <v>0</v>
      </c>
    </row>
    <row r="56" spans="1:21" x14ac:dyDescent="0.4">
      <c r="A56" s="51" t="s">
        <v>175</v>
      </c>
      <c r="S56" s="18">
        <f>BV1</f>
        <v>0</v>
      </c>
    </row>
    <row r="57" spans="1:21" x14ac:dyDescent="0.4">
      <c r="A57" s="51" t="s">
        <v>176</v>
      </c>
      <c r="S57" s="18">
        <f>BW1</f>
        <v>0</v>
      </c>
    </row>
    <row r="58" spans="1:21" x14ac:dyDescent="0.4">
      <c r="A58" s="51" t="s">
        <v>177</v>
      </c>
      <c r="S58" s="18">
        <f>BX1</f>
        <v>0</v>
      </c>
    </row>
    <row r="59" spans="1:21" x14ac:dyDescent="0.4">
      <c r="A59" s="51" t="s">
        <v>178</v>
      </c>
      <c r="S59" s="18">
        <f>BY1</f>
        <v>0</v>
      </c>
    </row>
    <row r="60" spans="1:21" x14ac:dyDescent="0.4">
      <c r="A60" s="51" t="s">
        <v>179</v>
      </c>
      <c r="S60" s="18">
        <f>BZ1</f>
        <v>0</v>
      </c>
    </row>
    <row r="61" spans="1:21" x14ac:dyDescent="0.4">
      <c r="A61" s="51" t="s">
        <v>1700</v>
      </c>
      <c r="S61" s="18">
        <f>CA1</f>
        <v>0</v>
      </c>
    </row>
    <row r="62" spans="1:21" x14ac:dyDescent="0.4">
      <c r="A62" s="51" t="s">
        <v>181</v>
      </c>
      <c r="S62" s="18">
        <f>CB1</f>
        <v>0</v>
      </c>
    </row>
    <row r="63" spans="1:21" x14ac:dyDescent="0.4">
      <c r="A63" s="51" t="s">
        <v>182</v>
      </c>
      <c r="S63" s="18">
        <f>CC1</f>
        <v>0</v>
      </c>
    </row>
    <row r="64" spans="1:21" x14ac:dyDescent="0.4">
      <c r="A64" s="51" t="s">
        <v>183</v>
      </c>
      <c r="S64" s="18">
        <f>CD1</f>
        <v>0</v>
      </c>
    </row>
    <row r="65" spans="1:19" x14ac:dyDescent="0.4">
      <c r="A65" s="51" t="s">
        <v>184</v>
      </c>
      <c r="S65" s="18">
        <f>CE1</f>
        <v>0</v>
      </c>
    </row>
    <row r="66" spans="1:19" x14ac:dyDescent="0.4">
      <c r="A66" s="51" t="s">
        <v>185</v>
      </c>
      <c r="S66" s="18">
        <f>CF1</f>
        <v>0</v>
      </c>
    </row>
    <row r="67" spans="1:19" x14ac:dyDescent="0.4">
      <c r="A67" s="51" t="s">
        <v>186</v>
      </c>
      <c r="S67" s="18">
        <f>CG1</f>
        <v>0</v>
      </c>
    </row>
    <row r="68" spans="1:19" x14ac:dyDescent="0.4">
      <c r="A68" s="51" t="s">
        <v>187</v>
      </c>
      <c r="S68" s="18">
        <f>CH1</f>
        <v>0</v>
      </c>
    </row>
    <row r="69" spans="1:19" x14ac:dyDescent="0.4">
      <c r="A69" s="51" t="s">
        <v>188</v>
      </c>
      <c r="S69" s="18">
        <f>CI1</f>
        <v>0</v>
      </c>
    </row>
    <row r="70" spans="1:19" x14ac:dyDescent="0.4">
      <c r="A70" s="51" t="s">
        <v>189</v>
      </c>
      <c r="S70" s="18">
        <f>CJ1</f>
        <v>0</v>
      </c>
    </row>
    <row r="71" spans="1:19" x14ac:dyDescent="0.4">
      <c r="A71" s="51" t="s">
        <v>190</v>
      </c>
      <c r="S71" s="18">
        <f>CK1</f>
        <v>0</v>
      </c>
    </row>
    <row r="72" spans="1:19" x14ac:dyDescent="0.4">
      <c r="A72" s="51" t="s">
        <v>191</v>
      </c>
      <c r="S72" s="18">
        <f>CL1</f>
        <v>0</v>
      </c>
    </row>
    <row r="73" spans="1:19" x14ac:dyDescent="0.4">
      <c r="A73" s="51" t="s">
        <v>192</v>
      </c>
      <c r="S73" s="18">
        <f>CM1</f>
        <v>0</v>
      </c>
    </row>
    <row r="74" spans="1:19" x14ac:dyDescent="0.4">
      <c r="A74" s="51" t="s">
        <v>193</v>
      </c>
      <c r="S74" s="18">
        <f>CN1</f>
        <v>0</v>
      </c>
    </row>
    <row r="75" spans="1:19" x14ac:dyDescent="0.4">
      <c r="A75" s="51" t="s">
        <v>194</v>
      </c>
      <c r="S75" s="18">
        <f>CO1</f>
        <v>0</v>
      </c>
    </row>
    <row r="76" spans="1:19" x14ac:dyDescent="0.4">
      <c r="A76" s="51" t="s">
        <v>195</v>
      </c>
      <c r="S76" s="18">
        <f>CP1</f>
        <v>0</v>
      </c>
    </row>
    <row r="77" spans="1:19" x14ac:dyDescent="0.4">
      <c r="A77" s="51" t="s">
        <v>196</v>
      </c>
      <c r="S77" s="18">
        <f>CQ1</f>
        <v>0</v>
      </c>
    </row>
    <row r="78" spans="1:19" x14ac:dyDescent="0.4">
      <c r="A78" s="51" t="s">
        <v>197</v>
      </c>
      <c r="S78" s="18">
        <f>CR1</f>
        <v>0</v>
      </c>
    </row>
    <row r="79" spans="1:19" x14ac:dyDescent="0.4">
      <c r="A79" s="51" t="s">
        <v>198</v>
      </c>
      <c r="S79" s="18">
        <f>CS1</f>
        <v>0</v>
      </c>
    </row>
    <row r="80" spans="1:19" x14ac:dyDescent="0.4">
      <c r="A80" s="51" t="s">
        <v>199</v>
      </c>
      <c r="S80" s="18">
        <f>CT1</f>
        <v>0</v>
      </c>
    </row>
    <row r="81" spans="1:19" x14ac:dyDescent="0.4">
      <c r="A81" s="51" t="s">
        <v>2091</v>
      </c>
      <c r="S81" s="18">
        <f>CU1</f>
        <v>0</v>
      </c>
    </row>
    <row r="82" spans="1:19" x14ac:dyDescent="0.4">
      <c r="A82" s="51" t="s">
        <v>200</v>
      </c>
      <c r="S82" s="18">
        <f>CV1</f>
        <v>0</v>
      </c>
    </row>
    <row r="83" spans="1:19" x14ac:dyDescent="0.4">
      <c r="A83" s="51" t="s">
        <v>201</v>
      </c>
      <c r="S83" s="18">
        <f>CW1</f>
        <v>0</v>
      </c>
    </row>
    <row r="84" spans="1:19" x14ac:dyDescent="0.4">
      <c r="A84" s="51" t="s">
        <v>202</v>
      </c>
      <c r="S84" s="18">
        <f>CX1</f>
        <v>0</v>
      </c>
    </row>
    <row r="85" spans="1:19" x14ac:dyDescent="0.4">
      <c r="A85" s="51" t="s">
        <v>203</v>
      </c>
      <c r="S85" s="18">
        <f>CY1</f>
        <v>0</v>
      </c>
    </row>
    <row r="86" spans="1:19" x14ac:dyDescent="0.4">
      <c r="A86" s="51" t="s">
        <v>204</v>
      </c>
      <c r="S86" s="18">
        <f>CZ1</f>
        <v>0</v>
      </c>
    </row>
    <row r="87" spans="1:19" x14ac:dyDescent="0.4">
      <c r="A87" s="51" t="s">
        <v>205</v>
      </c>
      <c r="S87" s="18">
        <f>DA1</f>
        <v>0</v>
      </c>
    </row>
    <row r="88" spans="1:19" x14ac:dyDescent="0.4">
      <c r="A88" s="51" t="s">
        <v>206</v>
      </c>
      <c r="S88" s="18">
        <f>DB1</f>
        <v>0</v>
      </c>
    </row>
    <row r="89" spans="1:19" x14ac:dyDescent="0.4">
      <c r="A89" s="51" t="s">
        <v>207</v>
      </c>
      <c r="S89" s="18">
        <f>DC1</f>
        <v>0</v>
      </c>
    </row>
    <row r="90" spans="1:19" x14ac:dyDescent="0.4">
      <c r="A90" s="51" t="s">
        <v>208</v>
      </c>
      <c r="S90" s="18">
        <f>DD1</f>
        <v>0</v>
      </c>
    </row>
    <row r="91" spans="1:19" x14ac:dyDescent="0.4">
      <c r="A91" s="51" t="s">
        <v>209</v>
      </c>
      <c r="S91" s="18">
        <f>DE1</f>
        <v>0</v>
      </c>
    </row>
    <row r="92" spans="1:19" x14ac:dyDescent="0.4">
      <c r="A92" s="51" t="s">
        <v>210</v>
      </c>
      <c r="S92" s="18">
        <f>DF1</f>
        <v>0</v>
      </c>
    </row>
    <row r="93" spans="1:19" x14ac:dyDescent="0.4">
      <c r="A93" s="51" t="s">
        <v>211</v>
      </c>
      <c r="S93" s="18">
        <f>DG1</f>
        <v>0</v>
      </c>
    </row>
    <row r="94" spans="1:19" x14ac:dyDescent="0.4">
      <c r="A94" s="51" t="s">
        <v>212</v>
      </c>
      <c r="S94" s="18">
        <f>DH1</f>
        <v>0</v>
      </c>
    </row>
    <row r="95" spans="1:19" x14ac:dyDescent="0.4">
      <c r="A95" s="51" t="s">
        <v>213</v>
      </c>
      <c r="S95" s="18">
        <f>DI1</f>
        <v>0</v>
      </c>
    </row>
    <row r="96" spans="1:19" x14ac:dyDescent="0.4">
      <c r="A96" s="51" t="s">
        <v>214</v>
      </c>
      <c r="S96" s="18">
        <f>DJ1</f>
        <v>0</v>
      </c>
    </row>
    <row r="97" spans="1:19" x14ac:dyDescent="0.4">
      <c r="A97" s="51" t="s">
        <v>215</v>
      </c>
      <c r="S97" s="18">
        <f>DK1</f>
        <v>0</v>
      </c>
    </row>
    <row r="98" spans="1:19" x14ac:dyDescent="0.4">
      <c r="A98" s="51" t="s">
        <v>216</v>
      </c>
      <c r="S98" s="18">
        <f>DL1</f>
        <v>0</v>
      </c>
    </row>
    <row r="99" spans="1:19" x14ac:dyDescent="0.4">
      <c r="A99" s="51" t="s">
        <v>217</v>
      </c>
      <c r="S99" s="18">
        <f>DM1</f>
        <v>0</v>
      </c>
    </row>
    <row r="100" spans="1:19" x14ac:dyDescent="0.4">
      <c r="A100" s="51" t="s">
        <v>218</v>
      </c>
      <c r="S100" s="18">
        <f>DN1</f>
        <v>0</v>
      </c>
    </row>
  </sheetData>
  <phoneticPr fontId="1"/>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A18" workbookViewId="0">
      <selection activeCell="B26" sqref="B26:E41"/>
    </sheetView>
  </sheetViews>
  <sheetFormatPr defaultRowHeight="18.75" x14ac:dyDescent="0.4"/>
  <cols>
    <col min="1" max="1" width="18.375" customWidth="1"/>
  </cols>
  <sheetData>
    <row r="1" spans="1:111" x14ac:dyDescent="0.4">
      <c r="A1" s="51" t="s">
        <v>121</v>
      </c>
      <c r="B1">
        <v>2</v>
      </c>
      <c r="C1">
        <v>4</v>
      </c>
      <c r="L1" s="50">
        <v>1</v>
      </c>
      <c r="M1" s="50">
        <v>1</v>
      </c>
      <c r="N1" s="50">
        <v>4</v>
      </c>
      <c r="O1" s="50">
        <v>1</v>
      </c>
      <c r="P1" s="50">
        <v>1</v>
      </c>
      <c r="Q1" s="50">
        <v>2</v>
      </c>
      <c r="R1" s="50">
        <v>4</v>
      </c>
      <c r="S1" s="50">
        <v>1</v>
      </c>
      <c r="T1" s="9">
        <v>2</v>
      </c>
      <c r="U1" s="50" t="s">
        <v>1206</v>
      </c>
      <c r="V1" s="50" t="s">
        <v>1197</v>
      </c>
      <c r="W1" s="50">
        <v>0</v>
      </c>
      <c r="X1" s="50">
        <v>1</v>
      </c>
      <c r="Y1" s="50">
        <v>0</v>
      </c>
      <c r="Z1" s="50">
        <v>1</v>
      </c>
      <c r="AA1" s="50">
        <v>2</v>
      </c>
      <c r="AB1" s="50"/>
      <c r="AC1" s="50"/>
      <c r="AD1" s="50"/>
      <c r="AE1" s="50"/>
      <c r="AF1" s="9"/>
      <c r="AG1" s="50"/>
      <c r="AH1" s="50"/>
      <c r="AI1" s="50"/>
      <c r="AJ1" s="50"/>
      <c r="AK1" s="50"/>
      <c r="AL1" s="50"/>
      <c r="AM1" s="50"/>
      <c r="AN1" s="50"/>
      <c r="AO1" s="50"/>
      <c r="AP1" s="50"/>
      <c r="AQ1" s="50"/>
      <c r="AR1" s="50"/>
      <c r="AS1" s="50"/>
      <c r="AT1" s="50"/>
      <c r="AU1" s="50"/>
      <c r="AV1" s="50"/>
      <c r="AW1" s="50"/>
      <c r="AX1" s="50"/>
      <c r="AY1" s="50"/>
      <c r="AZ1" s="9"/>
      <c r="BA1" s="50"/>
      <c r="BB1" s="50"/>
      <c r="BC1" s="50"/>
      <c r="BD1" s="50"/>
      <c r="BE1" s="50"/>
      <c r="BF1" s="50"/>
      <c r="BG1" s="50"/>
      <c r="BH1" s="50"/>
      <c r="BI1" s="50"/>
      <c r="BJ1" s="50"/>
      <c r="BK1" s="50"/>
      <c r="BL1" s="50"/>
      <c r="BM1" s="50"/>
      <c r="BN1" s="50"/>
      <c r="BO1" s="50"/>
      <c r="BP1" s="50"/>
      <c r="BQ1" s="50"/>
      <c r="BR1" s="50"/>
      <c r="BS1" s="50"/>
      <c r="BT1" s="9"/>
      <c r="BU1" s="50"/>
      <c r="BV1" s="50"/>
      <c r="BW1" s="50"/>
      <c r="BX1" s="50"/>
      <c r="BY1" s="50"/>
      <c r="BZ1" s="50"/>
      <c r="CA1" s="50"/>
      <c r="CB1" s="50"/>
      <c r="CC1" s="50"/>
      <c r="CD1" s="50"/>
      <c r="CE1" s="50"/>
      <c r="CF1" s="50"/>
      <c r="CG1" s="50"/>
      <c r="CH1" s="50"/>
      <c r="CI1" s="50"/>
      <c r="CJ1" s="50"/>
      <c r="CK1" s="50"/>
      <c r="CL1" s="50"/>
      <c r="CM1" s="50"/>
      <c r="CN1" s="9"/>
      <c r="CO1" s="50"/>
      <c r="CP1" s="50"/>
      <c r="CQ1" s="50"/>
      <c r="CR1" s="50"/>
      <c r="CS1" s="50"/>
      <c r="CT1" s="50"/>
      <c r="CU1" s="50"/>
      <c r="CV1" s="50"/>
      <c r="CW1" s="50"/>
      <c r="CX1" s="50"/>
      <c r="CY1" s="50"/>
      <c r="CZ1" s="50"/>
      <c r="DA1" s="50"/>
      <c r="DB1" s="50"/>
      <c r="DC1" s="50"/>
      <c r="DD1" s="50"/>
      <c r="DE1" s="50"/>
      <c r="DF1" s="50"/>
      <c r="DG1" s="50"/>
    </row>
    <row r="2" spans="1:111" x14ac:dyDescent="0.4">
      <c r="A2" s="51" t="s">
        <v>122</v>
      </c>
      <c r="B2">
        <v>1</v>
      </c>
      <c r="C2">
        <v>2</v>
      </c>
      <c r="D2">
        <v>4</v>
      </c>
      <c r="I2">
        <v>0</v>
      </c>
      <c r="J2">
        <f>COUNTIF($B$1:$H$100,"0")</f>
        <v>6</v>
      </c>
      <c r="L2" s="18">
        <f>M1</f>
        <v>1</v>
      </c>
    </row>
    <row r="3" spans="1:111" x14ac:dyDescent="0.4">
      <c r="A3" s="51" t="s">
        <v>123</v>
      </c>
      <c r="B3">
        <v>5</v>
      </c>
      <c r="I3">
        <v>1</v>
      </c>
      <c r="J3">
        <f>COUNTIF($B$1:$H$100,"1")</f>
        <v>11</v>
      </c>
      <c r="L3" s="18">
        <f>N1</f>
        <v>4</v>
      </c>
    </row>
    <row r="4" spans="1:111" x14ac:dyDescent="0.4">
      <c r="A4" s="51" t="s">
        <v>124</v>
      </c>
      <c r="B4">
        <v>2</v>
      </c>
      <c r="C4">
        <v>3</v>
      </c>
      <c r="D4">
        <v>4</v>
      </c>
      <c r="I4">
        <v>2</v>
      </c>
      <c r="J4">
        <f>COUNTIF($B$1:$H$100,"2")</f>
        <v>21</v>
      </c>
      <c r="L4" s="18">
        <f>O1</f>
        <v>1</v>
      </c>
      <c r="N4" s="9" t="s">
        <v>1197</v>
      </c>
      <c r="P4" s="54" t="s">
        <v>2766</v>
      </c>
      <c r="R4">
        <v>2</v>
      </c>
      <c r="S4">
        <v>3</v>
      </c>
    </row>
    <row r="5" spans="1:111" x14ac:dyDescent="0.4">
      <c r="A5" s="51" t="s">
        <v>125</v>
      </c>
      <c r="B5">
        <v>1</v>
      </c>
      <c r="I5">
        <v>3</v>
      </c>
      <c r="J5">
        <f>COUNTIF($B$1:$H$100,"3")</f>
        <v>6</v>
      </c>
      <c r="L5" s="18">
        <f>P1</f>
        <v>1</v>
      </c>
      <c r="N5" s="50" t="s">
        <v>1205</v>
      </c>
      <c r="P5" s="54">
        <v>2</v>
      </c>
      <c r="R5">
        <v>2</v>
      </c>
    </row>
    <row r="6" spans="1:111" x14ac:dyDescent="0.4">
      <c r="A6" s="51" t="s">
        <v>126</v>
      </c>
      <c r="B6">
        <v>2</v>
      </c>
      <c r="I6">
        <v>4</v>
      </c>
      <c r="J6">
        <f>COUNTIF($B$1:$H$100,"4")</f>
        <v>15</v>
      </c>
      <c r="L6" s="18">
        <f>Q1</f>
        <v>2</v>
      </c>
      <c r="N6" s="50">
        <v>5</v>
      </c>
      <c r="P6" s="54" t="s">
        <v>2775</v>
      </c>
      <c r="R6">
        <v>2</v>
      </c>
      <c r="S6">
        <v>3</v>
      </c>
      <c r="T6">
        <v>4</v>
      </c>
    </row>
    <row r="7" spans="1:111" x14ac:dyDescent="0.4">
      <c r="A7" s="51" t="s">
        <v>127</v>
      </c>
      <c r="B7">
        <v>2</v>
      </c>
      <c r="I7">
        <v>5</v>
      </c>
      <c r="J7">
        <f>COUNTIF($B$1:$H$100,"5")</f>
        <v>4</v>
      </c>
      <c r="L7" s="18">
        <f>R1</f>
        <v>4</v>
      </c>
      <c r="N7" s="50" t="s">
        <v>1231</v>
      </c>
      <c r="P7" s="54" t="s">
        <v>2778</v>
      </c>
      <c r="R7">
        <v>1</v>
      </c>
      <c r="S7">
        <v>3</v>
      </c>
      <c r="T7">
        <v>4</v>
      </c>
    </row>
    <row r="8" spans="1:111" x14ac:dyDescent="0.4">
      <c r="A8" s="51" t="s">
        <v>128</v>
      </c>
      <c r="B8">
        <v>2</v>
      </c>
      <c r="L8" s="18">
        <f>S1</f>
        <v>1</v>
      </c>
      <c r="N8" s="50">
        <v>1</v>
      </c>
      <c r="P8" s="54" t="s">
        <v>2782</v>
      </c>
      <c r="R8">
        <v>2</v>
      </c>
      <c r="S8">
        <v>4</v>
      </c>
    </row>
    <row r="9" spans="1:111" x14ac:dyDescent="0.4">
      <c r="A9" s="51" t="s">
        <v>129</v>
      </c>
      <c r="B9">
        <v>2</v>
      </c>
      <c r="C9">
        <v>5</v>
      </c>
      <c r="L9" s="18">
        <f>T1</f>
        <v>2</v>
      </c>
      <c r="N9" s="50">
        <v>2</v>
      </c>
      <c r="P9" s="54" t="s">
        <v>2784</v>
      </c>
      <c r="R9">
        <v>1</v>
      </c>
      <c r="S9">
        <v>2</v>
      </c>
      <c r="T9">
        <v>3</v>
      </c>
      <c r="U9">
        <v>4</v>
      </c>
    </row>
    <row r="10" spans="1:111" x14ac:dyDescent="0.4">
      <c r="A10" s="51" t="s">
        <v>130</v>
      </c>
      <c r="B10">
        <v>1</v>
      </c>
      <c r="L10" s="18" t="str">
        <f>U1</f>
        <v>1,2</v>
      </c>
      <c r="N10" s="50">
        <v>2</v>
      </c>
      <c r="P10" s="54">
        <v>0</v>
      </c>
      <c r="R10">
        <v>0</v>
      </c>
    </row>
    <row r="11" spans="1:111" x14ac:dyDescent="0.4">
      <c r="A11" s="51" t="s">
        <v>131</v>
      </c>
      <c r="B11">
        <v>1</v>
      </c>
      <c r="C11">
        <v>4</v>
      </c>
      <c r="L11" s="18" t="str">
        <f>V1</f>
        <v>2,4</v>
      </c>
      <c r="N11" s="50">
        <v>2</v>
      </c>
      <c r="P11" s="54">
        <v>0</v>
      </c>
      <c r="R11">
        <v>0</v>
      </c>
    </row>
    <row r="12" spans="1:111" x14ac:dyDescent="0.4">
      <c r="A12" s="51" t="s">
        <v>132</v>
      </c>
      <c r="B12">
        <v>2</v>
      </c>
      <c r="L12" s="18">
        <f>W1</f>
        <v>0</v>
      </c>
      <c r="N12" s="50" t="s">
        <v>1459</v>
      </c>
      <c r="P12" s="54">
        <v>4</v>
      </c>
      <c r="R12">
        <v>4</v>
      </c>
    </row>
    <row r="13" spans="1:111" x14ac:dyDescent="0.4">
      <c r="A13" s="51" t="s">
        <v>133</v>
      </c>
      <c r="B13">
        <v>0</v>
      </c>
      <c r="L13" s="18">
        <f>X1</f>
        <v>1</v>
      </c>
      <c r="N13" s="50">
        <v>1</v>
      </c>
      <c r="P13" s="54">
        <v>2</v>
      </c>
      <c r="R13">
        <v>2</v>
      </c>
    </row>
    <row r="14" spans="1:111" x14ac:dyDescent="0.4">
      <c r="A14" s="51" t="s">
        <v>134</v>
      </c>
      <c r="B14">
        <v>1</v>
      </c>
      <c r="C14">
        <v>4</v>
      </c>
      <c r="L14" s="18">
        <f>Y1</f>
        <v>0</v>
      </c>
      <c r="N14" s="50" t="s">
        <v>1201</v>
      </c>
      <c r="P14" s="54" t="s">
        <v>2782</v>
      </c>
      <c r="R14">
        <v>2</v>
      </c>
      <c r="S14">
        <v>4</v>
      </c>
    </row>
    <row r="15" spans="1:111" x14ac:dyDescent="0.4">
      <c r="A15" s="51" t="s">
        <v>135</v>
      </c>
      <c r="B15">
        <v>1</v>
      </c>
      <c r="L15" s="18">
        <f>Z1</f>
        <v>1</v>
      </c>
      <c r="N15" s="50">
        <v>2</v>
      </c>
      <c r="P15" s="54" t="s">
        <v>2794</v>
      </c>
      <c r="R15">
        <v>2</v>
      </c>
      <c r="S15">
        <v>4</v>
      </c>
    </row>
    <row r="16" spans="1:111" x14ac:dyDescent="0.4">
      <c r="A16" s="51" t="s">
        <v>136</v>
      </c>
      <c r="B16">
        <v>4</v>
      </c>
      <c r="L16" s="18">
        <f>AA1</f>
        <v>2</v>
      </c>
      <c r="N16" s="50">
        <v>0</v>
      </c>
      <c r="P16" s="54">
        <v>2</v>
      </c>
      <c r="R16">
        <v>2</v>
      </c>
    </row>
    <row r="17" spans="1:20" x14ac:dyDescent="0.4">
      <c r="A17" s="51" t="s">
        <v>137</v>
      </c>
      <c r="B17">
        <v>1</v>
      </c>
      <c r="L17" s="18">
        <f>AB1</f>
        <v>0</v>
      </c>
      <c r="N17" s="50" t="s">
        <v>1201</v>
      </c>
      <c r="P17" s="54" t="s">
        <v>2798</v>
      </c>
      <c r="R17">
        <v>1</v>
      </c>
      <c r="S17">
        <v>3</v>
      </c>
      <c r="T17">
        <v>4</v>
      </c>
    </row>
    <row r="18" spans="1:20" x14ac:dyDescent="0.4">
      <c r="A18" s="51" t="s">
        <v>138</v>
      </c>
      <c r="B18">
        <v>2</v>
      </c>
      <c r="L18" s="18">
        <f>AC1</f>
        <v>0</v>
      </c>
      <c r="N18" s="50">
        <v>1</v>
      </c>
    </row>
    <row r="19" spans="1:20" x14ac:dyDescent="0.4">
      <c r="A19" s="51" t="s">
        <v>139</v>
      </c>
      <c r="B19">
        <v>1</v>
      </c>
      <c r="L19" s="18">
        <f>AD1</f>
        <v>0</v>
      </c>
      <c r="N19" s="50">
        <v>4</v>
      </c>
    </row>
    <row r="20" spans="1:20" x14ac:dyDescent="0.4">
      <c r="A20" s="51" t="s">
        <v>140</v>
      </c>
      <c r="B20">
        <v>5</v>
      </c>
      <c r="L20" s="18">
        <f>AE1</f>
        <v>0</v>
      </c>
      <c r="N20" s="50">
        <v>1</v>
      </c>
    </row>
    <row r="21" spans="1:20" x14ac:dyDescent="0.4">
      <c r="A21" s="51" t="s">
        <v>1100</v>
      </c>
      <c r="B21">
        <v>0</v>
      </c>
      <c r="L21" s="18">
        <f>AF1</f>
        <v>0</v>
      </c>
      <c r="M21" s="17"/>
      <c r="N21" s="50">
        <v>2</v>
      </c>
      <c r="O21" s="17"/>
      <c r="P21" s="17"/>
    </row>
    <row r="22" spans="1:20" x14ac:dyDescent="0.4">
      <c r="A22" s="51" t="s">
        <v>142</v>
      </c>
      <c r="B22">
        <v>2</v>
      </c>
      <c r="L22" s="18">
        <f>AG1</f>
        <v>0</v>
      </c>
      <c r="N22" s="50">
        <v>1</v>
      </c>
    </row>
    <row r="23" spans="1:20" x14ac:dyDescent="0.4">
      <c r="A23" s="51" t="s">
        <v>143</v>
      </c>
      <c r="B23">
        <v>0</v>
      </c>
      <c r="L23" s="18">
        <f>AH1</f>
        <v>0</v>
      </c>
      <c r="N23" s="50">
        <v>5</v>
      </c>
    </row>
    <row r="24" spans="1:20" x14ac:dyDescent="0.4">
      <c r="A24" s="51" t="s">
        <v>144</v>
      </c>
      <c r="B24">
        <v>2</v>
      </c>
      <c r="L24" s="18">
        <f>AI1</f>
        <v>0</v>
      </c>
      <c r="N24" s="9">
        <v>0</v>
      </c>
    </row>
    <row r="25" spans="1:20" x14ac:dyDescent="0.4">
      <c r="A25" s="51" t="s">
        <v>145</v>
      </c>
      <c r="B25">
        <v>0</v>
      </c>
      <c r="L25" s="18">
        <f>AJ1</f>
        <v>0</v>
      </c>
      <c r="N25" s="50">
        <v>2</v>
      </c>
    </row>
    <row r="26" spans="1:20" x14ac:dyDescent="0.4">
      <c r="A26" s="51" t="s">
        <v>146</v>
      </c>
      <c r="B26">
        <v>2</v>
      </c>
      <c r="L26" s="18">
        <f>AK1</f>
        <v>0</v>
      </c>
      <c r="N26" s="50"/>
    </row>
    <row r="27" spans="1:20" x14ac:dyDescent="0.4">
      <c r="A27" s="51" t="s">
        <v>147</v>
      </c>
      <c r="B27">
        <v>2</v>
      </c>
      <c r="C27">
        <v>3</v>
      </c>
      <c r="L27" s="18">
        <f>AL1</f>
        <v>0</v>
      </c>
      <c r="N27" s="50"/>
    </row>
    <row r="28" spans="1:20" x14ac:dyDescent="0.4">
      <c r="A28" s="51" t="s">
        <v>148</v>
      </c>
      <c r="B28">
        <v>2</v>
      </c>
      <c r="L28" s="18">
        <f>AM1</f>
        <v>0</v>
      </c>
      <c r="N28" s="50"/>
    </row>
    <row r="29" spans="1:20" x14ac:dyDescent="0.4">
      <c r="A29" s="51" t="s">
        <v>149</v>
      </c>
      <c r="B29">
        <v>2</v>
      </c>
      <c r="C29">
        <v>3</v>
      </c>
      <c r="D29">
        <v>4</v>
      </c>
      <c r="L29" s="18">
        <f>AN1</f>
        <v>0</v>
      </c>
      <c r="N29" s="50"/>
    </row>
    <row r="30" spans="1:20" x14ac:dyDescent="0.4">
      <c r="A30" s="51" t="s">
        <v>150</v>
      </c>
      <c r="B30">
        <v>1</v>
      </c>
      <c r="C30">
        <v>3</v>
      </c>
      <c r="D30">
        <v>4</v>
      </c>
      <c r="L30" s="18">
        <f>AO1</f>
        <v>0</v>
      </c>
      <c r="N30" s="50"/>
    </row>
    <row r="31" spans="1:20" x14ac:dyDescent="0.4">
      <c r="A31" s="51" t="s">
        <v>151</v>
      </c>
      <c r="B31">
        <v>2</v>
      </c>
      <c r="C31">
        <v>4</v>
      </c>
      <c r="L31" s="18">
        <f>AP1</f>
        <v>0</v>
      </c>
      <c r="N31" s="50"/>
    </row>
    <row r="32" spans="1:20" x14ac:dyDescent="0.4">
      <c r="A32" s="51" t="s">
        <v>152</v>
      </c>
      <c r="B32">
        <v>1</v>
      </c>
      <c r="C32">
        <v>2</v>
      </c>
      <c r="D32">
        <v>3</v>
      </c>
      <c r="E32">
        <v>4</v>
      </c>
      <c r="L32" s="18">
        <f>AQ1</f>
        <v>0</v>
      </c>
      <c r="N32" s="50"/>
    </row>
    <row r="33" spans="1:14" x14ac:dyDescent="0.4">
      <c r="A33" s="51" t="s">
        <v>153</v>
      </c>
      <c r="B33">
        <v>0</v>
      </c>
      <c r="L33" s="18">
        <f>AR1</f>
        <v>0</v>
      </c>
      <c r="N33" s="50"/>
    </row>
    <row r="34" spans="1:14" x14ac:dyDescent="0.4">
      <c r="A34" s="51" t="s">
        <v>154</v>
      </c>
      <c r="B34">
        <v>0</v>
      </c>
      <c r="L34" s="18">
        <f>AS1</f>
        <v>0</v>
      </c>
      <c r="N34" s="50"/>
    </row>
    <row r="35" spans="1:14" x14ac:dyDescent="0.4">
      <c r="A35" s="51" t="s">
        <v>155</v>
      </c>
      <c r="B35">
        <v>4</v>
      </c>
      <c r="L35" s="18">
        <f>AT1</f>
        <v>0</v>
      </c>
      <c r="N35" s="50"/>
    </row>
    <row r="36" spans="1:14" x14ac:dyDescent="0.4">
      <c r="A36" s="51" t="s">
        <v>156</v>
      </c>
      <c r="B36">
        <v>2</v>
      </c>
      <c r="L36" s="18">
        <f>AU1</f>
        <v>0</v>
      </c>
      <c r="N36" s="9"/>
    </row>
    <row r="37" spans="1:14" x14ac:dyDescent="0.4">
      <c r="A37" s="51" t="s">
        <v>157</v>
      </c>
      <c r="B37">
        <v>2</v>
      </c>
      <c r="C37">
        <v>4</v>
      </c>
      <c r="L37" s="18">
        <f>AV1</f>
        <v>0</v>
      </c>
      <c r="N37" s="50"/>
    </row>
    <row r="38" spans="1:14" x14ac:dyDescent="0.4">
      <c r="A38" s="51" t="s">
        <v>158</v>
      </c>
      <c r="B38">
        <v>2</v>
      </c>
      <c r="C38">
        <v>4</v>
      </c>
      <c r="L38" s="18">
        <f>AW1</f>
        <v>0</v>
      </c>
      <c r="N38" s="50"/>
    </row>
    <row r="39" spans="1:14" x14ac:dyDescent="0.4">
      <c r="A39" s="51" t="s">
        <v>159</v>
      </c>
      <c r="B39">
        <v>2</v>
      </c>
      <c r="L39" s="18">
        <f>AX1</f>
        <v>0</v>
      </c>
      <c r="N39" s="50"/>
    </row>
    <row r="40" spans="1:14" x14ac:dyDescent="0.4">
      <c r="A40" s="51" t="s">
        <v>160</v>
      </c>
      <c r="B40">
        <v>1</v>
      </c>
      <c r="C40">
        <v>3</v>
      </c>
      <c r="D40">
        <v>4</v>
      </c>
      <c r="L40" s="18">
        <f>AY1</f>
        <v>0</v>
      </c>
      <c r="N40" s="50"/>
    </row>
    <row r="41" spans="1:14" x14ac:dyDescent="0.4">
      <c r="A41" s="51" t="s">
        <v>625</v>
      </c>
      <c r="B41">
        <v>4</v>
      </c>
      <c r="C41">
        <v>5</v>
      </c>
      <c r="L41" s="18">
        <f>AZ1</f>
        <v>0</v>
      </c>
      <c r="N41" s="50"/>
    </row>
    <row r="42" spans="1:14" x14ac:dyDescent="0.4">
      <c r="A42" s="51" t="s">
        <v>161</v>
      </c>
      <c r="L42" s="18">
        <f>BA1</f>
        <v>0</v>
      </c>
      <c r="N42" s="50"/>
    </row>
    <row r="43" spans="1:14" x14ac:dyDescent="0.4">
      <c r="A43" s="51" t="s">
        <v>162</v>
      </c>
      <c r="L43" s="18">
        <f>BB1</f>
        <v>0</v>
      </c>
      <c r="N43" s="50"/>
    </row>
    <row r="44" spans="1:14" x14ac:dyDescent="0.4">
      <c r="A44" s="51" t="s">
        <v>163</v>
      </c>
      <c r="L44" s="18">
        <f>BC1</f>
        <v>0</v>
      </c>
      <c r="N44" s="50"/>
    </row>
    <row r="45" spans="1:14" x14ac:dyDescent="0.4">
      <c r="A45" s="51" t="s">
        <v>164</v>
      </c>
      <c r="L45" s="18">
        <f>BD1</f>
        <v>0</v>
      </c>
      <c r="N45" s="50"/>
    </row>
    <row r="46" spans="1:14" x14ac:dyDescent="0.4">
      <c r="A46" s="51" t="s">
        <v>165</v>
      </c>
      <c r="L46" s="18">
        <f>BE1</f>
        <v>0</v>
      </c>
      <c r="N46" s="50"/>
    </row>
    <row r="47" spans="1:14" x14ac:dyDescent="0.4">
      <c r="A47" s="51" t="s">
        <v>166</v>
      </c>
      <c r="L47" s="18">
        <f>BF1</f>
        <v>0</v>
      </c>
      <c r="N47" s="50"/>
    </row>
    <row r="48" spans="1:14" x14ac:dyDescent="0.4">
      <c r="A48" s="51" t="s">
        <v>167</v>
      </c>
      <c r="L48" s="18">
        <f>BG1</f>
        <v>0</v>
      </c>
      <c r="N48" s="50"/>
    </row>
    <row r="49" spans="1:14" x14ac:dyDescent="0.4">
      <c r="A49" s="51" t="s">
        <v>168</v>
      </c>
      <c r="L49" s="18">
        <f>BH1</f>
        <v>0</v>
      </c>
      <c r="N49" s="50"/>
    </row>
    <row r="50" spans="1:14" x14ac:dyDescent="0.4">
      <c r="A50" s="51" t="s">
        <v>169</v>
      </c>
      <c r="L50" s="18">
        <f>BI1</f>
        <v>0</v>
      </c>
      <c r="N50" s="50"/>
    </row>
    <row r="51" spans="1:14" x14ac:dyDescent="0.4">
      <c r="A51" s="51" t="s">
        <v>170</v>
      </c>
      <c r="L51" s="18">
        <f>BJ1</f>
        <v>0</v>
      </c>
      <c r="N51" s="50"/>
    </row>
    <row r="52" spans="1:14" x14ac:dyDescent="0.4">
      <c r="A52" s="51" t="s">
        <v>171</v>
      </c>
      <c r="L52" s="18">
        <f>BK1</f>
        <v>0</v>
      </c>
      <c r="N52" s="50"/>
    </row>
    <row r="53" spans="1:14" x14ac:dyDescent="0.4">
      <c r="A53" s="51" t="s">
        <v>172</v>
      </c>
      <c r="L53" s="18">
        <f>BL1</f>
        <v>0</v>
      </c>
      <c r="N53" s="50"/>
    </row>
    <row r="54" spans="1:14" x14ac:dyDescent="0.4">
      <c r="A54" s="51" t="s">
        <v>173</v>
      </c>
      <c r="L54" s="18">
        <f>BM1</f>
        <v>0</v>
      </c>
      <c r="N54" s="50"/>
    </row>
    <row r="55" spans="1:14" x14ac:dyDescent="0.4">
      <c r="A55" s="51" t="s">
        <v>174</v>
      </c>
      <c r="L55" s="18">
        <f>BN1</f>
        <v>0</v>
      </c>
      <c r="N55" s="50"/>
    </row>
    <row r="56" spans="1:14" x14ac:dyDescent="0.4">
      <c r="A56" s="51" t="s">
        <v>175</v>
      </c>
      <c r="L56" s="18">
        <f>BO1</f>
        <v>0</v>
      </c>
    </row>
    <row r="57" spans="1:14" x14ac:dyDescent="0.4">
      <c r="A57" s="51" t="s">
        <v>176</v>
      </c>
      <c r="L57" s="18">
        <f>BP1</f>
        <v>0</v>
      </c>
    </row>
    <row r="58" spans="1:14" x14ac:dyDescent="0.4">
      <c r="A58" s="51" t="s">
        <v>177</v>
      </c>
      <c r="L58" s="18">
        <f>BQ1</f>
        <v>0</v>
      </c>
    </row>
    <row r="59" spans="1:14" x14ac:dyDescent="0.4">
      <c r="A59" s="51" t="s">
        <v>178</v>
      </c>
      <c r="L59" s="18">
        <f>BR1</f>
        <v>0</v>
      </c>
    </row>
    <row r="60" spans="1:14" x14ac:dyDescent="0.4">
      <c r="A60" s="51" t="s">
        <v>179</v>
      </c>
      <c r="L60" s="18">
        <f>BS1</f>
        <v>0</v>
      </c>
    </row>
    <row r="61" spans="1:14" x14ac:dyDescent="0.4">
      <c r="A61" s="51" t="s">
        <v>1700</v>
      </c>
      <c r="L61" s="18">
        <f>BT1</f>
        <v>0</v>
      </c>
    </row>
    <row r="62" spans="1:14" x14ac:dyDescent="0.4">
      <c r="A62" s="51" t="s">
        <v>181</v>
      </c>
      <c r="L62" s="18">
        <f>BU1</f>
        <v>0</v>
      </c>
    </row>
    <row r="63" spans="1:14" x14ac:dyDescent="0.4">
      <c r="A63" s="51" t="s">
        <v>182</v>
      </c>
      <c r="L63" s="18">
        <f>BV1</f>
        <v>0</v>
      </c>
    </row>
    <row r="64" spans="1:14" x14ac:dyDescent="0.4">
      <c r="A64" s="51" t="s">
        <v>183</v>
      </c>
      <c r="L64" s="18">
        <f>BW1</f>
        <v>0</v>
      </c>
    </row>
    <row r="65" spans="1:12" x14ac:dyDescent="0.4">
      <c r="A65" s="51" t="s">
        <v>184</v>
      </c>
      <c r="L65" s="18">
        <f>BX1</f>
        <v>0</v>
      </c>
    </row>
    <row r="66" spans="1:12" x14ac:dyDescent="0.4">
      <c r="A66" s="51" t="s">
        <v>185</v>
      </c>
      <c r="L66" s="18">
        <f>BY1</f>
        <v>0</v>
      </c>
    </row>
    <row r="67" spans="1:12" x14ac:dyDescent="0.4">
      <c r="A67" s="51" t="s">
        <v>186</v>
      </c>
      <c r="L67" s="18">
        <f>BZ1</f>
        <v>0</v>
      </c>
    </row>
    <row r="68" spans="1:12" x14ac:dyDescent="0.4">
      <c r="A68" s="51" t="s">
        <v>187</v>
      </c>
      <c r="L68" s="18">
        <f>CA1</f>
        <v>0</v>
      </c>
    </row>
    <row r="69" spans="1:12" x14ac:dyDescent="0.4">
      <c r="A69" s="51" t="s">
        <v>188</v>
      </c>
      <c r="L69" s="18">
        <f>CB1</f>
        <v>0</v>
      </c>
    </row>
    <row r="70" spans="1:12" x14ac:dyDescent="0.4">
      <c r="A70" s="51" t="s">
        <v>189</v>
      </c>
      <c r="L70" s="18">
        <f>CC1</f>
        <v>0</v>
      </c>
    </row>
    <row r="71" spans="1:12" x14ac:dyDescent="0.4">
      <c r="A71" s="51" t="s">
        <v>190</v>
      </c>
      <c r="L71" s="18">
        <f>CD1</f>
        <v>0</v>
      </c>
    </row>
    <row r="72" spans="1:12" x14ac:dyDescent="0.4">
      <c r="A72" s="51" t="s">
        <v>191</v>
      </c>
      <c r="L72" s="18">
        <f>CE1</f>
        <v>0</v>
      </c>
    </row>
    <row r="73" spans="1:12" x14ac:dyDescent="0.4">
      <c r="A73" s="51" t="s">
        <v>192</v>
      </c>
      <c r="L73" s="18">
        <f>CF1</f>
        <v>0</v>
      </c>
    </row>
    <row r="74" spans="1:12" x14ac:dyDescent="0.4">
      <c r="A74" s="51" t="s">
        <v>193</v>
      </c>
      <c r="L74" s="18">
        <f>CG1</f>
        <v>0</v>
      </c>
    </row>
    <row r="75" spans="1:12" x14ac:dyDescent="0.4">
      <c r="A75" s="51" t="s">
        <v>194</v>
      </c>
      <c r="L75" s="18">
        <f>CH1</f>
        <v>0</v>
      </c>
    </row>
    <row r="76" spans="1:12" x14ac:dyDescent="0.4">
      <c r="A76" s="51" t="s">
        <v>195</v>
      </c>
      <c r="L76" s="18">
        <f>CI1</f>
        <v>0</v>
      </c>
    </row>
    <row r="77" spans="1:12" x14ac:dyDescent="0.4">
      <c r="A77" s="51" t="s">
        <v>196</v>
      </c>
      <c r="L77" s="18">
        <f>CJ1</f>
        <v>0</v>
      </c>
    </row>
    <row r="78" spans="1:12" x14ac:dyDescent="0.4">
      <c r="A78" s="51" t="s">
        <v>197</v>
      </c>
      <c r="L78" s="18">
        <f>CK1</f>
        <v>0</v>
      </c>
    </row>
    <row r="79" spans="1:12" x14ac:dyDescent="0.4">
      <c r="A79" s="51" t="s">
        <v>198</v>
      </c>
      <c r="L79" s="18">
        <f>CL1</f>
        <v>0</v>
      </c>
    </row>
    <row r="80" spans="1:12" x14ac:dyDescent="0.4">
      <c r="A80" s="51" t="s">
        <v>199</v>
      </c>
      <c r="L80" s="18">
        <f>CM1</f>
        <v>0</v>
      </c>
    </row>
    <row r="81" spans="1:12" x14ac:dyDescent="0.4">
      <c r="A81" s="51" t="s">
        <v>2091</v>
      </c>
      <c r="L81" s="18">
        <f>CN1</f>
        <v>0</v>
      </c>
    </row>
    <row r="82" spans="1:12" x14ac:dyDescent="0.4">
      <c r="A82" s="51" t="s">
        <v>200</v>
      </c>
      <c r="L82" s="18">
        <f>CO1</f>
        <v>0</v>
      </c>
    </row>
    <row r="83" spans="1:12" x14ac:dyDescent="0.4">
      <c r="A83" s="51" t="s">
        <v>201</v>
      </c>
      <c r="L83" s="18">
        <f>CP1</f>
        <v>0</v>
      </c>
    </row>
    <row r="84" spans="1:12" x14ac:dyDescent="0.4">
      <c r="A84" s="51" t="s">
        <v>202</v>
      </c>
      <c r="L84" s="18">
        <f>CQ1</f>
        <v>0</v>
      </c>
    </row>
    <row r="85" spans="1:12" x14ac:dyDescent="0.4">
      <c r="A85" s="51" t="s">
        <v>203</v>
      </c>
      <c r="L85" s="18">
        <f>CR1</f>
        <v>0</v>
      </c>
    </row>
    <row r="86" spans="1:12" x14ac:dyDescent="0.4">
      <c r="A86" s="51" t="s">
        <v>204</v>
      </c>
      <c r="L86" s="18">
        <f>CS1</f>
        <v>0</v>
      </c>
    </row>
    <row r="87" spans="1:12" x14ac:dyDescent="0.4">
      <c r="A87" s="51" t="s">
        <v>205</v>
      </c>
      <c r="L87" s="18">
        <f>CT1</f>
        <v>0</v>
      </c>
    </row>
    <row r="88" spans="1:12" x14ac:dyDescent="0.4">
      <c r="A88" s="51" t="s">
        <v>206</v>
      </c>
      <c r="L88" s="18">
        <f>CU1</f>
        <v>0</v>
      </c>
    </row>
    <row r="89" spans="1:12" x14ac:dyDescent="0.4">
      <c r="A89" s="51" t="s">
        <v>207</v>
      </c>
      <c r="L89" s="18">
        <f>CV1</f>
        <v>0</v>
      </c>
    </row>
    <row r="90" spans="1:12" x14ac:dyDescent="0.4">
      <c r="A90" s="51" t="s">
        <v>208</v>
      </c>
      <c r="L90" s="18">
        <f>CW1</f>
        <v>0</v>
      </c>
    </row>
    <row r="91" spans="1:12" x14ac:dyDescent="0.4">
      <c r="A91" s="51" t="s">
        <v>209</v>
      </c>
      <c r="L91" s="18">
        <f>CX1</f>
        <v>0</v>
      </c>
    </row>
    <row r="92" spans="1:12" x14ac:dyDescent="0.4">
      <c r="A92" s="51" t="s">
        <v>210</v>
      </c>
      <c r="L92" s="18">
        <f>CY1</f>
        <v>0</v>
      </c>
    </row>
    <row r="93" spans="1:12" x14ac:dyDescent="0.4">
      <c r="A93" s="51" t="s">
        <v>211</v>
      </c>
      <c r="L93" s="18">
        <f>CZ1</f>
        <v>0</v>
      </c>
    </row>
    <row r="94" spans="1:12" x14ac:dyDescent="0.4">
      <c r="A94" s="51" t="s">
        <v>212</v>
      </c>
      <c r="L94" s="18">
        <f>DA1</f>
        <v>0</v>
      </c>
    </row>
    <row r="95" spans="1:12" x14ac:dyDescent="0.4">
      <c r="A95" s="51" t="s">
        <v>213</v>
      </c>
      <c r="L95" s="18">
        <f>DB1</f>
        <v>0</v>
      </c>
    </row>
    <row r="96" spans="1:12" x14ac:dyDescent="0.4">
      <c r="A96" s="51" t="s">
        <v>214</v>
      </c>
      <c r="L96" s="18">
        <f>DC1</f>
        <v>0</v>
      </c>
    </row>
    <row r="97" spans="1:12" x14ac:dyDescent="0.4">
      <c r="A97" s="51" t="s">
        <v>215</v>
      </c>
      <c r="L97" s="18">
        <f>DD1</f>
        <v>0</v>
      </c>
    </row>
    <row r="98" spans="1:12" x14ac:dyDescent="0.4">
      <c r="A98" s="51" t="s">
        <v>216</v>
      </c>
      <c r="L98" s="18">
        <f>DE1</f>
        <v>0</v>
      </c>
    </row>
    <row r="99" spans="1:12" x14ac:dyDescent="0.4">
      <c r="A99" s="51" t="s">
        <v>217</v>
      </c>
      <c r="L99" s="18">
        <f>DF1</f>
        <v>0</v>
      </c>
    </row>
    <row r="100" spans="1:12" x14ac:dyDescent="0.4">
      <c r="A100" s="51" t="s">
        <v>218</v>
      </c>
      <c r="L100" s="18">
        <f>DG1</f>
        <v>0</v>
      </c>
    </row>
    <row r="101" spans="1:12" x14ac:dyDescent="0.4">
      <c r="L101" s="17"/>
    </row>
    <row r="102" spans="1:12" x14ac:dyDescent="0.4">
      <c r="L102" s="17"/>
    </row>
    <row r="103" spans="1:12" x14ac:dyDescent="0.4">
      <c r="L103" s="17"/>
    </row>
    <row r="104" spans="1:12" x14ac:dyDescent="0.4">
      <c r="L104" s="17"/>
    </row>
    <row r="105" spans="1:12" x14ac:dyDescent="0.4">
      <c r="L105" s="17"/>
    </row>
  </sheetData>
  <phoneticPr fontId="1"/>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A25" workbookViewId="0">
      <selection activeCell="B26" sqref="B26:E41"/>
    </sheetView>
  </sheetViews>
  <sheetFormatPr defaultRowHeight="18.75" x14ac:dyDescent="0.4"/>
  <cols>
    <col min="1" max="1" width="18.375" customWidth="1"/>
  </cols>
  <sheetData>
    <row r="1" spans="1:111" x14ac:dyDescent="0.4">
      <c r="A1" s="51" t="s">
        <v>121</v>
      </c>
      <c r="B1">
        <v>1</v>
      </c>
      <c r="C1">
        <v>4</v>
      </c>
      <c r="D1">
        <v>5</v>
      </c>
      <c r="L1" s="9">
        <v>6</v>
      </c>
      <c r="M1" s="50">
        <v>2</v>
      </c>
      <c r="N1" s="50" t="s">
        <v>2178</v>
      </c>
      <c r="O1" s="50">
        <v>2</v>
      </c>
      <c r="P1" s="50" t="s">
        <v>2142</v>
      </c>
      <c r="Q1" s="50">
        <v>1</v>
      </c>
      <c r="R1" s="50">
        <v>2</v>
      </c>
      <c r="S1" s="50">
        <v>0</v>
      </c>
      <c r="T1" s="9" t="s">
        <v>1206</v>
      </c>
      <c r="U1" s="50">
        <v>0</v>
      </c>
      <c r="V1" s="50" t="s">
        <v>1205</v>
      </c>
      <c r="W1" s="50">
        <v>0</v>
      </c>
      <c r="X1" s="50">
        <v>0</v>
      </c>
      <c r="Y1" s="50">
        <v>0</v>
      </c>
      <c r="Z1" s="50">
        <v>1</v>
      </c>
      <c r="AA1" s="50" t="s">
        <v>1201</v>
      </c>
      <c r="AB1" s="50"/>
      <c r="AC1" s="50"/>
      <c r="AD1" s="50"/>
      <c r="AE1" s="50"/>
      <c r="AF1" s="9"/>
      <c r="AG1" s="50"/>
      <c r="AH1" s="50"/>
      <c r="AI1" s="50"/>
      <c r="AJ1" s="50"/>
      <c r="AK1" s="50"/>
      <c r="AL1" s="50"/>
      <c r="AM1" s="50"/>
      <c r="AN1" s="50"/>
      <c r="AO1" s="50"/>
      <c r="AP1" s="50"/>
      <c r="AQ1" s="50"/>
      <c r="AR1" s="50"/>
      <c r="AS1" s="50"/>
      <c r="AT1" s="50"/>
      <c r="AU1" s="50"/>
      <c r="AV1" s="50"/>
      <c r="AW1" s="50"/>
      <c r="AX1" s="50"/>
      <c r="AY1" s="50"/>
      <c r="AZ1" s="9"/>
      <c r="BA1" s="50"/>
      <c r="BB1" s="50"/>
      <c r="BC1" s="50"/>
      <c r="BD1" s="50"/>
      <c r="BE1" s="50"/>
      <c r="BF1" s="50"/>
      <c r="BG1" s="50"/>
      <c r="BH1" s="50"/>
      <c r="BI1" s="50"/>
      <c r="BJ1" s="50"/>
      <c r="BK1" s="50"/>
      <c r="BL1" s="50"/>
      <c r="BM1" s="50"/>
      <c r="BN1" s="50"/>
      <c r="BO1" s="50"/>
      <c r="BP1" s="50"/>
      <c r="BQ1" s="50"/>
      <c r="BR1" s="50"/>
      <c r="BS1" s="50"/>
      <c r="BT1" s="9"/>
      <c r="BU1" s="50"/>
      <c r="BV1" s="50"/>
      <c r="BW1" s="50"/>
      <c r="BX1" s="50"/>
      <c r="BY1" s="50"/>
      <c r="BZ1" s="50"/>
      <c r="CA1" s="50"/>
      <c r="CB1" s="50"/>
      <c r="CC1" s="50"/>
      <c r="CD1" s="50"/>
      <c r="CE1" s="50"/>
      <c r="CF1" s="50"/>
      <c r="CG1" s="50"/>
      <c r="CH1" s="50"/>
      <c r="CI1" s="50"/>
      <c r="CJ1" s="50"/>
      <c r="CK1" s="50"/>
      <c r="CL1" s="50"/>
      <c r="CM1" s="50"/>
      <c r="CN1" s="9"/>
      <c r="CO1" s="50"/>
      <c r="CP1" s="50"/>
      <c r="CQ1" s="50"/>
      <c r="CR1" s="50"/>
      <c r="CS1" s="50"/>
      <c r="CT1" s="50"/>
      <c r="CU1" s="50"/>
      <c r="CV1" s="50"/>
      <c r="CW1" s="50"/>
      <c r="CX1" s="50"/>
      <c r="CY1" s="50"/>
      <c r="CZ1" s="50"/>
      <c r="DA1" s="50"/>
      <c r="DB1" s="50"/>
      <c r="DC1" s="50"/>
      <c r="DD1" s="50"/>
      <c r="DE1" s="50"/>
      <c r="DF1" s="50"/>
      <c r="DG1" s="50"/>
    </row>
    <row r="2" spans="1:111" x14ac:dyDescent="0.4">
      <c r="A2" s="51" t="s">
        <v>122</v>
      </c>
      <c r="B2">
        <v>2</v>
      </c>
      <c r="C2">
        <v>3</v>
      </c>
      <c r="I2">
        <v>0</v>
      </c>
      <c r="J2">
        <f>COUNTIF($B$1:$H$100,"0")</f>
        <v>8</v>
      </c>
      <c r="L2" s="18">
        <f>M1</f>
        <v>2</v>
      </c>
    </row>
    <row r="3" spans="1:111" x14ac:dyDescent="0.4">
      <c r="A3" s="51" t="s">
        <v>123</v>
      </c>
      <c r="B3">
        <v>7</v>
      </c>
      <c r="I3">
        <v>1</v>
      </c>
      <c r="J3">
        <f>COUNTIF($B$1:$H$100,"1")</f>
        <v>20</v>
      </c>
      <c r="L3" s="18" t="str">
        <f>N1</f>
        <v>1,4,6</v>
      </c>
    </row>
    <row r="4" spans="1:111" x14ac:dyDescent="0.4">
      <c r="A4" s="51" t="s">
        <v>124</v>
      </c>
      <c r="B4">
        <v>1</v>
      </c>
      <c r="C4">
        <v>7</v>
      </c>
      <c r="I4">
        <v>2</v>
      </c>
      <c r="J4">
        <f>COUNTIF($B$1:$H$100,"2")</f>
        <v>19</v>
      </c>
      <c r="L4" s="18">
        <f>O1</f>
        <v>2</v>
      </c>
      <c r="N4" s="9" t="s">
        <v>1227</v>
      </c>
    </row>
    <row r="5" spans="1:111" x14ac:dyDescent="0.4">
      <c r="A5" s="51" t="s">
        <v>125</v>
      </c>
      <c r="B5">
        <v>1</v>
      </c>
      <c r="I5">
        <v>3</v>
      </c>
      <c r="J5">
        <f>COUNTIF($B$1:$H$100,"3")</f>
        <v>4</v>
      </c>
      <c r="L5" s="18" t="str">
        <f>P1</f>
        <v>1,4</v>
      </c>
      <c r="N5" s="50" t="s">
        <v>1480</v>
      </c>
    </row>
    <row r="6" spans="1:111" x14ac:dyDescent="0.4">
      <c r="A6" s="51" t="s">
        <v>126</v>
      </c>
      <c r="B6">
        <v>1</v>
      </c>
      <c r="C6">
        <v>2</v>
      </c>
      <c r="D6">
        <v>4</v>
      </c>
      <c r="I6">
        <v>4</v>
      </c>
      <c r="J6">
        <f>COUNTIF($B$1:$H$100,"4")</f>
        <v>13</v>
      </c>
      <c r="L6" s="18">
        <f>Q1</f>
        <v>1</v>
      </c>
      <c r="N6" s="50">
        <v>7</v>
      </c>
    </row>
    <row r="7" spans="1:111" x14ac:dyDescent="0.4">
      <c r="A7" s="51" t="s">
        <v>127</v>
      </c>
      <c r="B7">
        <v>1</v>
      </c>
      <c r="C7">
        <v>4</v>
      </c>
      <c r="I7">
        <v>5</v>
      </c>
      <c r="J7">
        <f>COUNTIF($B$1:$H$100,"5")</f>
        <v>2</v>
      </c>
      <c r="L7" s="18">
        <f>R1</f>
        <v>2</v>
      </c>
      <c r="N7" s="50" t="s">
        <v>1442</v>
      </c>
    </row>
    <row r="8" spans="1:111" x14ac:dyDescent="0.4">
      <c r="A8" s="51" t="s">
        <v>128</v>
      </c>
      <c r="B8">
        <v>1</v>
      </c>
      <c r="C8">
        <v>2</v>
      </c>
      <c r="I8">
        <v>6</v>
      </c>
      <c r="J8">
        <f>COUNTIF($B$1:$H$100,"6")</f>
        <v>1</v>
      </c>
      <c r="L8" s="18">
        <f>S1</f>
        <v>0</v>
      </c>
      <c r="N8" s="50">
        <v>1</v>
      </c>
    </row>
    <row r="9" spans="1:111" x14ac:dyDescent="0.4">
      <c r="A9" s="51" t="s">
        <v>129</v>
      </c>
      <c r="B9">
        <v>1</v>
      </c>
      <c r="C9">
        <v>4</v>
      </c>
      <c r="I9">
        <v>7</v>
      </c>
      <c r="J9">
        <f>COUNTIF($B$1:$H$100,"7")</f>
        <v>2</v>
      </c>
      <c r="L9" s="18" t="str">
        <f>T1</f>
        <v>1,2</v>
      </c>
      <c r="N9" s="50" t="s">
        <v>1205</v>
      </c>
    </row>
    <row r="10" spans="1:111" x14ac:dyDescent="0.4">
      <c r="A10" s="51" t="s">
        <v>130</v>
      </c>
      <c r="B10">
        <v>0</v>
      </c>
      <c r="L10" s="18">
        <f>U1</f>
        <v>0</v>
      </c>
      <c r="N10" s="50" t="s">
        <v>1201</v>
      </c>
    </row>
    <row r="11" spans="1:111" x14ac:dyDescent="0.4">
      <c r="A11" s="51" t="s">
        <v>131</v>
      </c>
      <c r="B11">
        <v>0</v>
      </c>
      <c r="L11" s="18" t="str">
        <f>V1</f>
        <v>1,2,4</v>
      </c>
      <c r="N11" s="50" t="s">
        <v>1206</v>
      </c>
    </row>
    <row r="12" spans="1:111" x14ac:dyDescent="0.4">
      <c r="A12" s="51" t="s">
        <v>132</v>
      </c>
      <c r="B12">
        <v>1</v>
      </c>
      <c r="C12">
        <v>4</v>
      </c>
      <c r="L12" s="18">
        <f>W1</f>
        <v>0</v>
      </c>
      <c r="N12" s="50" t="s">
        <v>1201</v>
      </c>
    </row>
    <row r="13" spans="1:111" x14ac:dyDescent="0.4">
      <c r="A13" s="51" t="s">
        <v>133</v>
      </c>
      <c r="B13">
        <v>0</v>
      </c>
      <c r="L13" s="18">
        <f>X1</f>
        <v>0</v>
      </c>
      <c r="N13" s="50">
        <v>0</v>
      </c>
    </row>
    <row r="14" spans="1:111" x14ac:dyDescent="0.4">
      <c r="A14" s="51" t="s">
        <v>134</v>
      </c>
      <c r="B14">
        <v>1</v>
      </c>
      <c r="C14">
        <v>2</v>
      </c>
      <c r="D14">
        <v>4</v>
      </c>
      <c r="L14" s="18">
        <f>Y1</f>
        <v>0</v>
      </c>
      <c r="N14" s="50">
        <v>0</v>
      </c>
    </row>
    <row r="15" spans="1:111" x14ac:dyDescent="0.4">
      <c r="A15" s="51" t="s">
        <v>135</v>
      </c>
      <c r="B15">
        <v>1</v>
      </c>
      <c r="L15" s="18">
        <f>Z1</f>
        <v>1</v>
      </c>
      <c r="N15" s="50" t="s">
        <v>1201</v>
      </c>
    </row>
    <row r="16" spans="1:111" x14ac:dyDescent="0.4">
      <c r="A16" s="51" t="s">
        <v>136</v>
      </c>
      <c r="B16">
        <v>1</v>
      </c>
      <c r="L16" s="18" t="str">
        <f>AA1</f>
        <v>1,4</v>
      </c>
      <c r="N16" s="50">
        <v>0</v>
      </c>
    </row>
    <row r="17" spans="1:22" x14ac:dyDescent="0.4">
      <c r="A17" s="51" t="s">
        <v>137</v>
      </c>
      <c r="B17">
        <v>4</v>
      </c>
      <c r="L17" s="18">
        <f>AB1</f>
        <v>0</v>
      </c>
      <c r="N17" s="50" t="s">
        <v>1205</v>
      </c>
    </row>
    <row r="18" spans="1:22" x14ac:dyDescent="0.4">
      <c r="A18" s="51" t="s">
        <v>138</v>
      </c>
      <c r="B18">
        <v>1</v>
      </c>
      <c r="C18">
        <v>2</v>
      </c>
      <c r="D18">
        <v>3</v>
      </c>
      <c r="E18">
        <v>5</v>
      </c>
      <c r="L18" s="18">
        <f>AC1</f>
        <v>0</v>
      </c>
      <c r="N18" s="50">
        <v>1</v>
      </c>
      <c r="P18" s="54" t="s">
        <v>1198</v>
      </c>
      <c r="S18">
        <v>1</v>
      </c>
      <c r="T18">
        <v>2</v>
      </c>
      <c r="U18">
        <v>3</v>
      </c>
    </row>
    <row r="19" spans="1:22" x14ac:dyDescent="0.4">
      <c r="A19" s="51" t="s">
        <v>139</v>
      </c>
      <c r="B19">
        <v>0</v>
      </c>
      <c r="L19" s="18">
        <f>AD1</f>
        <v>0</v>
      </c>
      <c r="N19" s="50">
        <v>1</v>
      </c>
      <c r="P19" s="54" t="s">
        <v>2768</v>
      </c>
      <c r="S19">
        <v>1</v>
      </c>
      <c r="T19">
        <v>2</v>
      </c>
      <c r="U19">
        <v>4</v>
      </c>
    </row>
    <row r="20" spans="1:22" x14ac:dyDescent="0.4">
      <c r="A20" s="51" t="s">
        <v>140</v>
      </c>
      <c r="B20">
        <v>0</v>
      </c>
      <c r="L20" s="18">
        <f>AE1</f>
        <v>0</v>
      </c>
      <c r="N20" s="50">
        <v>4</v>
      </c>
      <c r="P20" s="54" t="s">
        <v>2768</v>
      </c>
      <c r="S20">
        <v>1</v>
      </c>
      <c r="T20">
        <v>2</v>
      </c>
      <c r="U20">
        <v>4</v>
      </c>
    </row>
    <row r="21" spans="1:22" x14ac:dyDescent="0.4">
      <c r="A21" s="51" t="s">
        <v>1100</v>
      </c>
      <c r="B21">
        <v>4</v>
      </c>
      <c r="L21" s="18">
        <f>AF1</f>
        <v>0</v>
      </c>
      <c r="M21" s="17"/>
      <c r="N21" s="50" t="s">
        <v>1485</v>
      </c>
      <c r="O21" s="17"/>
      <c r="P21" s="54">
        <v>2</v>
      </c>
      <c r="S21">
        <v>2</v>
      </c>
    </row>
    <row r="22" spans="1:22" x14ac:dyDescent="0.4">
      <c r="A22" s="51" t="s">
        <v>142</v>
      </c>
      <c r="B22">
        <v>0</v>
      </c>
      <c r="L22" s="18">
        <f>AG1</f>
        <v>0</v>
      </c>
      <c r="N22" s="50">
        <v>0</v>
      </c>
      <c r="P22" s="54">
        <v>2</v>
      </c>
      <c r="S22">
        <v>2</v>
      </c>
    </row>
    <row r="23" spans="1:22" x14ac:dyDescent="0.4">
      <c r="A23" s="51" t="s">
        <v>143</v>
      </c>
      <c r="B23">
        <v>0</v>
      </c>
      <c r="L23" s="18">
        <f>AH1</f>
        <v>0</v>
      </c>
      <c r="N23" s="50">
        <v>0</v>
      </c>
      <c r="P23" s="54">
        <v>2</v>
      </c>
      <c r="S23">
        <v>2</v>
      </c>
    </row>
    <row r="24" spans="1:22" x14ac:dyDescent="0.4">
      <c r="A24" s="51" t="s">
        <v>144</v>
      </c>
      <c r="B24">
        <v>1</v>
      </c>
      <c r="L24" s="18">
        <f>AI1</f>
        <v>0</v>
      </c>
      <c r="N24" s="9">
        <v>4</v>
      </c>
      <c r="P24" s="54" t="s">
        <v>2785</v>
      </c>
      <c r="S24">
        <v>1</v>
      </c>
      <c r="T24">
        <v>2</v>
      </c>
      <c r="U24">
        <v>4</v>
      </c>
      <c r="V24">
        <v>6</v>
      </c>
    </row>
    <row r="25" spans="1:22" x14ac:dyDescent="0.4">
      <c r="A25" s="51" t="s">
        <v>145</v>
      </c>
      <c r="B25">
        <v>0</v>
      </c>
      <c r="L25" s="18">
        <f>AJ1</f>
        <v>0</v>
      </c>
      <c r="N25" s="50">
        <v>0</v>
      </c>
      <c r="P25" s="54">
        <v>1</v>
      </c>
      <c r="S25">
        <v>1</v>
      </c>
    </row>
    <row r="26" spans="1:22" x14ac:dyDescent="0.4">
      <c r="A26" s="51" t="s">
        <v>146</v>
      </c>
      <c r="B26">
        <v>1</v>
      </c>
      <c r="C26">
        <v>2</v>
      </c>
      <c r="D26">
        <v>3</v>
      </c>
      <c r="L26" s="18">
        <f>AK1</f>
        <v>0</v>
      </c>
      <c r="N26" s="50"/>
      <c r="P26" s="54">
        <v>2</v>
      </c>
      <c r="S26">
        <v>2</v>
      </c>
    </row>
    <row r="27" spans="1:22" x14ac:dyDescent="0.4">
      <c r="A27" s="51" t="s">
        <v>147</v>
      </c>
      <c r="B27">
        <v>1</v>
      </c>
      <c r="C27">
        <v>2</v>
      </c>
      <c r="D27">
        <v>4</v>
      </c>
      <c r="L27" s="18">
        <f>AL1</f>
        <v>0</v>
      </c>
      <c r="N27" s="50"/>
      <c r="P27" s="54">
        <v>1</v>
      </c>
      <c r="S27">
        <v>1</v>
      </c>
    </row>
    <row r="28" spans="1:22" x14ac:dyDescent="0.4">
      <c r="A28" s="51" t="s">
        <v>148</v>
      </c>
      <c r="B28">
        <v>1</v>
      </c>
      <c r="C28">
        <v>2</v>
      </c>
      <c r="D28">
        <v>4</v>
      </c>
      <c r="L28" s="18">
        <f>AM1</f>
        <v>0</v>
      </c>
      <c r="N28" s="50"/>
      <c r="P28" s="54">
        <v>2</v>
      </c>
      <c r="S28">
        <v>2</v>
      </c>
    </row>
    <row r="29" spans="1:22" x14ac:dyDescent="0.4">
      <c r="A29" s="51" t="s">
        <v>149</v>
      </c>
      <c r="B29">
        <v>2</v>
      </c>
      <c r="L29" s="18">
        <f>AN1</f>
        <v>0</v>
      </c>
      <c r="N29" s="50"/>
      <c r="P29" s="54" t="s">
        <v>2790</v>
      </c>
      <c r="S29">
        <v>2</v>
      </c>
      <c r="T29">
        <v>3</v>
      </c>
      <c r="U29">
        <v>4</v>
      </c>
    </row>
    <row r="30" spans="1:22" x14ac:dyDescent="0.4">
      <c r="A30" s="51" t="s">
        <v>150</v>
      </c>
      <c r="B30">
        <v>2</v>
      </c>
      <c r="L30" s="18">
        <f>AO1</f>
        <v>0</v>
      </c>
      <c r="N30" s="50"/>
      <c r="P30" s="54" t="s">
        <v>2768</v>
      </c>
      <c r="S30">
        <v>1</v>
      </c>
      <c r="T30">
        <v>2</v>
      </c>
      <c r="U30">
        <v>4</v>
      </c>
    </row>
    <row r="31" spans="1:22" x14ac:dyDescent="0.4">
      <c r="A31" s="51" t="s">
        <v>151</v>
      </c>
      <c r="B31">
        <v>2</v>
      </c>
      <c r="L31" s="18">
        <f>AP1</f>
        <v>0</v>
      </c>
      <c r="N31" s="50"/>
      <c r="P31" s="54">
        <v>2</v>
      </c>
      <c r="S31">
        <v>2</v>
      </c>
    </row>
    <row r="32" spans="1:22" x14ac:dyDescent="0.4">
      <c r="A32" s="51" t="s">
        <v>152</v>
      </c>
      <c r="B32">
        <v>1</v>
      </c>
      <c r="C32">
        <v>2</v>
      </c>
      <c r="D32">
        <v>4</v>
      </c>
      <c r="E32">
        <v>6</v>
      </c>
      <c r="L32" s="18">
        <f>AQ1</f>
        <v>0</v>
      </c>
      <c r="N32" s="50"/>
      <c r="P32" s="54">
        <v>2</v>
      </c>
      <c r="S32">
        <v>2</v>
      </c>
    </row>
    <row r="33" spans="1:14" x14ac:dyDescent="0.4">
      <c r="A33" s="51" t="s">
        <v>153</v>
      </c>
      <c r="B33">
        <v>1</v>
      </c>
      <c r="L33" s="18">
        <f>AR1</f>
        <v>0</v>
      </c>
      <c r="N33" s="50"/>
    </row>
    <row r="34" spans="1:14" x14ac:dyDescent="0.4">
      <c r="A34" s="51" t="s">
        <v>154</v>
      </c>
      <c r="B34">
        <v>2</v>
      </c>
      <c r="L34" s="18">
        <f>AS1</f>
        <v>0</v>
      </c>
      <c r="N34" s="50"/>
    </row>
    <row r="35" spans="1:14" x14ac:dyDescent="0.4">
      <c r="A35" s="51" t="s">
        <v>155</v>
      </c>
      <c r="B35">
        <v>1</v>
      </c>
      <c r="L35" s="18">
        <f>AT1</f>
        <v>0</v>
      </c>
      <c r="N35" s="50"/>
    </row>
    <row r="36" spans="1:14" x14ac:dyDescent="0.4">
      <c r="A36" s="51" t="s">
        <v>156</v>
      </c>
      <c r="B36">
        <v>2</v>
      </c>
      <c r="L36" s="18">
        <f>AU1</f>
        <v>0</v>
      </c>
      <c r="N36" s="9"/>
    </row>
    <row r="37" spans="1:14" x14ac:dyDescent="0.4">
      <c r="A37" s="51" t="s">
        <v>157</v>
      </c>
      <c r="B37">
        <v>2</v>
      </c>
      <c r="C37">
        <v>3</v>
      </c>
      <c r="D37">
        <v>4</v>
      </c>
      <c r="L37" s="18">
        <f>AV1</f>
        <v>0</v>
      </c>
      <c r="N37" s="50"/>
    </row>
    <row r="38" spans="1:14" x14ac:dyDescent="0.4">
      <c r="A38" s="51" t="s">
        <v>158</v>
      </c>
      <c r="B38">
        <v>1</v>
      </c>
      <c r="C38">
        <v>2</v>
      </c>
      <c r="D38">
        <v>4</v>
      </c>
      <c r="L38" s="18">
        <f>AW1</f>
        <v>0</v>
      </c>
      <c r="N38" s="50"/>
    </row>
    <row r="39" spans="1:14" x14ac:dyDescent="0.4">
      <c r="A39" s="51" t="s">
        <v>159</v>
      </c>
      <c r="B39">
        <v>2</v>
      </c>
      <c r="L39" s="18">
        <f>AX1</f>
        <v>0</v>
      </c>
      <c r="N39" s="50"/>
    </row>
    <row r="40" spans="1:14" x14ac:dyDescent="0.4">
      <c r="A40" s="51" t="s">
        <v>160</v>
      </c>
      <c r="B40">
        <v>2</v>
      </c>
      <c r="L40" s="18">
        <f>AY1</f>
        <v>0</v>
      </c>
      <c r="N40" s="50"/>
    </row>
    <row r="41" spans="1:14" x14ac:dyDescent="0.4">
      <c r="A41" s="51" t="s">
        <v>625</v>
      </c>
      <c r="B41">
        <v>2</v>
      </c>
      <c r="L41" s="18">
        <f>AZ1</f>
        <v>0</v>
      </c>
      <c r="N41" s="50"/>
    </row>
    <row r="42" spans="1:14" x14ac:dyDescent="0.4">
      <c r="A42" s="51" t="s">
        <v>161</v>
      </c>
      <c r="L42" s="18">
        <f>BA1</f>
        <v>0</v>
      </c>
      <c r="N42" s="50"/>
    </row>
    <row r="43" spans="1:14" x14ac:dyDescent="0.4">
      <c r="A43" s="51" t="s">
        <v>162</v>
      </c>
      <c r="L43" s="18">
        <f>BB1</f>
        <v>0</v>
      </c>
      <c r="N43" s="50"/>
    </row>
    <row r="44" spans="1:14" x14ac:dyDescent="0.4">
      <c r="A44" s="51" t="s">
        <v>163</v>
      </c>
      <c r="L44" s="18">
        <f>BC1</f>
        <v>0</v>
      </c>
      <c r="N44" s="50"/>
    </row>
    <row r="45" spans="1:14" x14ac:dyDescent="0.4">
      <c r="A45" s="51" t="s">
        <v>164</v>
      </c>
      <c r="L45" s="18">
        <f>BD1</f>
        <v>0</v>
      </c>
      <c r="N45" s="50"/>
    </row>
    <row r="46" spans="1:14" x14ac:dyDescent="0.4">
      <c r="A46" s="51" t="s">
        <v>165</v>
      </c>
      <c r="L46" s="18">
        <f>BE1</f>
        <v>0</v>
      </c>
      <c r="N46" s="50"/>
    </row>
    <row r="47" spans="1:14" x14ac:dyDescent="0.4">
      <c r="A47" s="51" t="s">
        <v>166</v>
      </c>
      <c r="L47" s="18">
        <f>BF1</f>
        <v>0</v>
      </c>
      <c r="N47" s="50"/>
    </row>
    <row r="48" spans="1:14" x14ac:dyDescent="0.4">
      <c r="A48" s="51" t="s">
        <v>167</v>
      </c>
      <c r="L48" s="18">
        <f>BG1</f>
        <v>0</v>
      </c>
      <c r="N48" s="50"/>
    </row>
    <row r="49" spans="1:14" x14ac:dyDescent="0.4">
      <c r="A49" s="51" t="s">
        <v>168</v>
      </c>
      <c r="L49" s="18">
        <f>BH1</f>
        <v>0</v>
      </c>
      <c r="N49" s="50"/>
    </row>
    <row r="50" spans="1:14" x14ac:dyDescent="0.4">
      <c r="A50" s="51" t="s">
        <v>169</v>
      </c>
      <c r="L50" s="18">
        <f>BI1</f>
        <v>0</v>
      </c>
      <c r="N50" s="50"/>
    </row>
    <row r="51" spans="1:14" x14ac:dyDescent="0.4">
      <c r="A51" s="51" t="s">
        <v>170</v>
      </c>
      <c r="L51" s="18">
        <f>BJ1</f>
        <v>0</v>
      </c>
      <c r="N51" s="50"/>
    </row>
    <row r="52" spans="1:14" x14ac:dyDescent="0.4">
      <c r="A52" s="51" t="s">
        <v>171</v>
      </c>
      <c r="L52" s="18">
        <f>BK1</f>
        <v>0</v>
      </c>
      <c r="N52" s="50"/>
    </row>
    <row r="53" spans="1:14" x14ac:dyDescent="0.4">
      <c r="A53" s="51" t="s">
        <v>172</v>
      </c>
      <c r="L53" s="18">
        <f>BL1</f>
        <v>0</v>
      </c>
      <c r="N53" s="50"/>
    </row>
    <row r="54" spans="1:14" x14ac:dyDescent="0.4">
      <c r="A54" s="51" t="s">
        <v>173</v>
      </c>
      <c r="L54" s="18">
        <f>BM1</f>
        <v>0</v>
      </c>
      <c r="N54" s="50"/>
    </row>
    <row r="55" spans="1:14" x14ac:dyDescent="0.4">
      <c r="A55" s="51" t="s">
        <v>174</v>
      </c>
      <c r="L55" s="18">
        <f>BN1</f>
        <v>0</v>
      </c>
      <c r="N55" s="50"/>
    </row>
    <row r="56" spans="1:14" x14ac:dyDescent="0.4">
      <c r="A56" s="51" t="s">
        <v>175</v>
      </c>
      <c r="L56" s="18">
        <f>BO1</f>
        <v>0</v>
      </c>
    </row>
    <row r="57" spans="1:14" x14ac:dyDescent="0.4">
      <c r="A57" s="51" t="s">
        <v>176</v>
      </c>
      <c r="L57" s="18">
        <f>BP1</f>
        <v>0</v>
      </c>
    </row>
    <row r="58" spans="1:14" x14ac:dyDescent="0.4">
      <c r="A58" s="51" t="s">
        <v>177</v>
      </c>
      <c r="L58" s="18">
        <f>BQ1</f>
        <v>0</v>
      </c>
    </row>
    <row r="59" spans="1:14" x14ac:dyDescent="0.4">
      <c r="A59" s="51" t="s">
        <v>178</v>
      </c>
      <c r="L59" s="18">
        <f>BR1</f>
        <v>0</v>
      </c>
    </row>
    <row r="60" spans="1:14" x14ac:dyDescent="0.4">
      <c r="A60" s="51" t="s">
        <v>179</v>
      </c>
      <c r="L60" s="18">
        <f>BS1</f>
        <v>0</v>
      </c>
    </row>
    <row r="61" spans="1:14" x14ac:dyDescent="0.4">
      <c r="A61" s="51" t="s">
        <v>1700</v>
      </c>
      <c r="L61" s="18">
        <f>BT1</f>
        <v>0</v>
      </c>
    </row>
    <row r="62" spans="1:14" x14ac:dyDescent="0.4">
      <c r="A62" s="51" t="s">
        <v>181</v>
      </c>
      <c r="L62" s="18">
        <f>BU1</f>
        <v>0</v>
      </c>
    </row>
    <row r="63" spans="1:14" x14ac:dyDescent="0.4">
      <c r="A63" s="51" t="s">
        <v>182</v>
      </c>
      <c r="L63" s="18">
        <f>BV1</f>
        <v>0</v>
      </c>
    </row>
    <row r="64" spans="1:14" x14ac:dyDescent="0.4">
      <c r="A64" s="51" t="s">
        <v>183</v>
      </c>
      <c r="L64" s="18">
        <f>BW1</f>
        <v>0</v>
      </c>
    </row>
    <row r="65" spans="1:12" x14ac:dyDescent="0.4">
      <c r="A65" s="51" t="s">
        <v>184</v>
      </c>
      <c r="L65" s="18">
        <f>BX1</f>
        <v>0</v>
      </c>
    </row>
    <row r="66" spans="1:12" x14ac:dyDescent="0.4">
      <c r="A66" s="51" t="s">
        <v>185</v>
      </c>
      <c r="L66" s="18">
        <f>BY1</f>
        <v>0</v>
      </c>
    </row>
    <row r="67" spans="1:12" x14ac:dyDescent="0.4">
      <c r="A67" s="51" t="s">
        <v>186</v>
      </c>
      <c r="L67" s="18">
        <f>BZ1</f>
        <v>0</v>
      </c>
    </row>
    <row r="68" spans="1:12" x14ac:dyDescent="0.4">
      <c r="A68" s="51" t="s">
        <v>187</v>
      </c>
      <c r="L68" s="18">
        <f>CA1</f>
        <v>0</v>
      </c>
    </row>
    <row r="69" spans="1:12" x14ac:dyDescent="0.4">
      <c r="A69" s="51" t="s">
        <v>188</v>
      </c>
      <c r="L69" s="18">
        <f>CB1</f>
        <v>0</v>
      </c>
    </row>
    <row r="70" spans="1:12" x14ac:dyDescent="0.4">
      <c r="A70" s="51" t="s">
        <v>189</v>
      </c>
      <c r="L70" s="18">
        <f>CC1</f>
        <v>0</v>
      </c>
    </row>
    <row r="71" spans="1:12" x14ac:dyDescent="0.4">
      <c r="A71" s="51" t="s">
        <v>190</v>
      </c>
      <c r="L71" s="18">
        <f>CD1</f>
        <v>0</v>
      </c>
    </row>
    <row r="72" spans="1:12" x14ac:dyDescent="0.4">
      <c r="A72" s="51" t="s">
        <v>191</v>
      </c>
      <c r="L72" s="18">
        <f>CE1</f>
        <v>0</v>
      </c>
    </row>
    <row r="73" spans="1:12" x14ac:dyDescent="0.4">
      <c r="A73" s="51" t="s">
        <v>192</v>
      </c>
      <c r="L73" s="18">
        <f>CF1</f>
        <v>0</v>
      </c>
    </row>
    <row r="74" spans="1:12" x14ac:dyDescent="0.4">
      <c r="A74" s="51" t="s">
        <v>193</v>
      </c>
      <c r="L74" s="18">
        <f>CG1</f>
        <v>0</v>
      </c>
    </row>
    <row r="75" spans="1:12" x14ac:dyDescent="0.4">
      <c r="A75" s="51" t="s">
        <v>194</v>
      </c>
      <c r="L75" s="18">
        <f>CH1</f>
        <v>0</v>
      </c>
    </row>
    <row r="76" spans="1:12" x14ac:dyDescent="0.4">
      <c r="A76" s="51" t="s">
        <v>195</v>
      </c>
      <c r="L76" s="18">
        <f>CI1</f>
        <v>0</v>
      </c>
    </row>
    <row r="77" spans="1:12" x14ac:dyDescent="0.4">
      <c r="A77" s="51" t="s">
        <v>196</v>
      </c>
      <c r="L77" s="18">
        <f>CJ1</f>
        <v>0</v>
      </c>
    </row>
    <row r="78" spans="1:12" x14ac:dyDescent="0.4">
      <c r="A78" s="51" t="s">
        <v>197</v>
      </c>
      <c r="L78" s="18">
        <f>CK1</f>
        <v>0</v>
      </c>
    </row>
    <row r="79" spans="1:12" x14ac:dyDescent="0.4">
      <c r="A79" s="51" t="s">
        <v>198</v>
      </c>
      <c r="L79" s="18">
        <f>CL1</f>
        <v>0</v>
      </c>
    </row>
    <row r="80" spans="1:12" x14ac:dyDescent="0.4">
      <c r="A80" s="51" t="s">
        <v>199</v>
      </c>
      <c r="L80" s="18">
        <f>CM1</f>
        <v>0</v>
      </c>
    </row>
    <row r="81" spans="1:12" x14ac:dyDescent="0.4">
      <c r="A81" s="51" t="s">
        <v>2091</v>
      </c>
      <c r="L81" s="18">
        <f>CN1</f>
        <v>0</v>
      </c>
    </row>
    <row r="82" spans="1:12" x14ac:dyDescent="0.4">
      <c r="A82" s="51" t="s">
        <v>200</v>
      </c>
      <c r="L82" s="18">
        <f>CO1</f>
        <v>0</v>
      </c>
    </row>
    <row r="83" spans="1:12" x14ac:dyDescent="0.4">
      <c r="A83" s="51" t="s">
        <v>201</v>
      </c>
      <c r="L83" s="18">
        <f>CP1</f>
        <v>0</v>
      </c>
    </row>
    <row r="84" spans="1:12" x14ac:dyDescent="0.4">
      <c r="A84" s="51" t="s">
        <v>202</v>
      </c>
      <c r="L84" s="18">
        <f>CQ1</f>
        <v>0</v>
      </c>
    </row>
    <row r="85" spans="1:12" x14ac:dyDescent="0.4">
      <c r="A85" s="51" t="s">
        <v>203</v>
      </c>
      <c r="L85" s="18">
        <f>CR1</f>
        <v>0</v>
      </c>
    </row>
    <row r="86" spans="1:12" x14ac:dyDescent="0.4">
      <c r="A86" s="51" t="s">
        <v>204</v>
      </c>
      <c r="L86" s="18">
        <f>CS1</f>
        <v>0</v>
      </c>
    </row>
    <row r="87" spans="1:12" x14ac:dyDescent="0.4">
      <c r="A87" s="51" t="s">
        <v>205</v>
      </c>
      <c r="L87" s="18">
        <f>CT1</f>
        <v>0</v>
      </c>
    </row>
    <row r="88" spans="1:12" x14ac:dyDescent="0.4">
      <c r="A88" s="51" t="s">
        <v>206</v>
      </c>
      <c r="L88" s="18">
        <f>CU1</f>
        <v>0</v>
      </c>
    </row>
    <row r="89" spans="1:12" x14ac:dyDescent="0.4">
      <c r="A89" s="51" t="s">
        <v>207</v>
      </c>
      <c r="L89" s="18">
        <f>CV1</f>
        <v>0</v>
      </c>
    </row>
    <row r="90" spans="1:12" x14ac:dyDescent="0.4">
      <c r="A90" s="51" t="s">
        <v>208</v>
      </c>
      <c r="L90" s="18">
        <f>CW1</f>
        <v>0</v>
      </c>
    </row>
    <row r="91" spans="1:12" x14ac:dyDescent="0.4">
      <c r="A91" s="51" t="s">
        <v>209</v>
      </c>
      <c r="L91" s="18">
        <f>CX1</f>
        <v>0</v>
      </c>
    </row>
    <row r="92" spans="1:12" x14ac:dyDescent="0.4">
      <c r="A92" s="51" t="s">
        <v>210</v>
      </c>
      <c r="L92" s="18">
        <f>CY1</f>
        <v>0</v>
      </c>
    </row>
    <row r="93" spans="1:12" x14ac:dyDescent="0.4">
      <c r="A93" s="51" t="s">
        <v>211</v>
      </c>
      <c r="L93" s="18">
        <f>CZ1</f>
        <v>0</v>
      </c>
    </row>
    <row r="94" spans="1:12" x14ac:dyDescent="0.4">
      <c r="A94" s="51" t="s">
        <v>212</v>
      </c>
      <c r="L94" s="18">
        <f>DA1</f>
        <v>0</v>
      </c>
    </row>
    <row r="95" spans="1:12" x14ac:dyDescent="0.4">
      <c r="A95" s="51" t="s">
        <v>213</v>
      </c>
      <c r="L95" s="18">
        <f>DB1</f>
        <v>0</v>
      </c>
    </row>
    <row r="96" spans="1:12" x14ac:dyDescent="0.4">
      <c r="A96" s="51" t="s">
        <v>214</v>
      </c>
      <c r="L96" s="18">
        <f>DC1</f>
        <v>0</v>
      </c>
    </row>
    <row r="97" spans="1:12" x14ac:dyDescent="0.4">
      <c r="A97" s="51" t="s">
        <v>215</v>
      </c>
      <c r="L97" s="18">
        <f>DD1</f>
        <v>0</v>
      </c>
    </row>
    <row r="98" spans="1:12" x14ac:dyDescent="0.4">
      <c r="A98" s="51" t="s">
        <v>216</v>
      </c>
      <c r="L98" s="18">
        <f>DE1</f>
        <v>0</v>
      </c>
    </row>
    <row r="99" spans="1:12" x14ac:dyDescent="0.4">
      <c r="A99" s="51" t="s">
        <v>217</v>
      </c>
      <c r="L99" s="18">
        <f>DF1</f>
        <v>0</v>
      </c>
    </row>
    <row r="100" spans="1:12" x14ac:dyDescent="0.4">
      <c r="A100" s="51" t="s">
        <v>218</v>
      </c>
      <c r="L100" s="18">
        <f>DG1</f>
        <v>0</v>
      </c>
    </row>
    <row r="101" spans="1:12" x14ac:dyDescent="0.4">
      <c r="L101" s="17"/>
    </row>
    <row r="102" spans="1:12" x14ac:dyDescent="0.4">
      <c r="L102" s="17"/>
    </row>
    <row r="103" spans="1:12" x14ac:dyDescent="0.4">
      <c r="L103" s="17"/>
    </row>
    <row r="104" spans="1:12" x14ac:dyDescent="0.4">
      <c r="L104" s="17"/>
    </row>
    <row r="105" spans="1:12" x14ac:dyDescent="0.4">
      <c r="L105" s="17"/>
    </row>
  </sheetData>
  <phoneticPr fontId="1"/>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A18" workbookViewId="0">
      <selection activeCell="B26" sqref="B26:B41"/>
    </sheetView>
  </sheetViews>
  <sheetFormatPr defaultRowHeight="18.75" x14ac:dyDescent="0.4"/>
  <cols>
    <col min="1" max="1" width="18.375" customWidth="1"/>
  </cols>
  <sheetData>
    <row r="1" spans="1:111" x14ac:dyDescent="0.4">
      <c r="A1" s="51" t="s">
        <v>121</v>
      </c>
      <c r="B1">
        <v>1</v>
      </c>
      <c r="L1" s="50">
        <v>4</v>
      </c>
      <c r="M1" s="50">
        <v>2</v>
      </c>
      <c r="N1" s="50">
        <v>2</v>
      </c>
      <c r="O1" s="50">
        <v>4</v>
      </c>
      <c r="P1" s="50">
        <v>3</v>
      </c>
      <c r="Q1" s="50">
        <v>1</v>
      </c>
      <c r="R1" s="50">
        <v>2</v>
      </c>
      <c r="S1" s="50">
        <v>4</v>
      </c>
      <c r="T1" s="50">
        <v>1</v>
      </c>
      <c r="U1" s="50">
        <v>2</v>
      </c>
      <c r="V1" s="50">
        <v>1</v>
      </c>
      <c r="W1" s="50">
        <v>3</v>
      </c>
      <c r="X1" s="50">
        <v>2</v>
      </c>
      <c r="Y1" s="50">
        <v>2</v>
      </c>
      <c r="Z1" s="50">
        <v>2</v>
      </c>
      <c r="AA1" s="50">
        <v>2</v>
      </c>
      <c r="AB1" s="50"/>
      <c r="AC1" s="50"/>
      <c r="AD1" s="50"/>
      <c r="AE1" s="50"/>
      <c r="AF1" s="9"/>
      <c r="AG1" s="50"/>
      <c r="AH1" s="50"/>
      <c r="AI1" s="50"/>
      <c r="AJ1" s="50"/>
      <c r="AK1" s="50"/>
      <c r="AL1" s="50"/>
      <c r="AM1" s="50"/>
      <c r="AN1" s="50"/>
      <c r="AO1" s="50"/>
      <c r="AP1" s="50"/>
      <c r="AQ1" s="50"/>
      <c r="AR1" s="50"/>
      <c r="AS1" s="50"/>
      <c r="AT1" s="50"/>
      <c r="AU1" s="50"/>
      <c r="AV1" s="50"/>
      <c r="AW1" s="50"/>
      <c r="AX1" s="50"/>
      <c r="AY1" s="50"/>
      <c r="AZ1" s="9"/>
      <c r="BA1" s="50"/>
      <c r="BB1" s="50"/>
      <c r="BC1" s="50"/>
      <c r="BD1" s="50"/>
      <c r="BE1" s="50"/>
      <c r="BF1" s="50"/>
      <c r="BG1" s="50"/>
      <c r="BH1" s="50"/>
      <c r="BI1" s="50"/>
      <c r="BJ1" s="50"/>
      <c r="BK1" s="50"/>
      <c r="BL1" s="50"/>
      <c r="BM1" s="50"/>
      <c r="BN1" s="50"/>
      <c r="BO1" s="50"/>
      <c r="BP1" s="50"/>
      <c r="BQ1" s="50"/>
      <c r="BR1" s="50"/>
      <c r="BS1" s="50"/>
      <c r="BT1" s="9"/>
      <c r="BU1" s="50"/>
      <c r="BV1" s="50"/>
      <c r="BW1" s="50"/>
      <c r="BX1" s="50"/>
      <c r="BY1" s="50"/>
      <c r="BZ1" s="50"/>
      <c r="CA1" s="50"/>
      <c r="CB1" s="50"/>
      <c r="CC1" s="50"/>
      <c r="CD1" s="50"/>
      <c r="CE1" s="50"/>
      <c r="CF1" s="50"/>
      <c r="CG1" s="50"/>
      <c r="CH1" s="50"/>
      <c r="CI1" s="50"/>
      <c r="CJ1" s="50"/>
      <c r="CK1" s="50"/>
      <c r="CL1" s="50"/>
      <c r="CM1" s="50"/>
      <c r="CN1" s="9"/>
      <c r="CO1" s="50"/>
      <c r="CP1" s="50"/>
      <c r="CQ1" s="50"/>
      <c r="CR1" s="50"/>
      <c r="CS1" s="50"/>
      <c r="CT1" s="50"/>
      <c r="CU1" s="50"/>
      <c r="CV1" s="50"/>
      <c r="CW1" s="50"/>
      <c r="CX1" s="50"/>
      <c r="CY1" s="50"/>
      <c r="CZ1" s="50"/>
      <c r="DA1" s="50"/>
      <c r="DB1" s="50"/>
      <c r="DC1" s="50"/>
      <c r="DD1" s="50"/>
      <c r="DE1" s="50"/>
      <c r="DF1" s="50"/>
      <c r="DG1" s="50"/>
    </row>
    <row r="2" spans="1:111" x14ac:dyDescent="0.4">
      <c r="A2" s="51" t="s">
        <v>122</v>
      </c>
      <c r="B2">
        <v>2</v>
      </c>
      <c r="I2">
        <v>0</v>
      </c>
      <c r="J2">
        <f>COUNTIF($B$1:$H$100,"0")</f>
        <v>1</v>
      </c>
      <c r="L2" s="18">
        <f>M1</f>
        <v>2</v>
      </c>
    </row>
    <row r="3" spans="1:111" x14ac:dyDescent="0.4">
      <c r="A3" s="51" t="s">
        <v>123</v>
      </c>
      <c r="B3">
        <v>3</v>
      </c>
      <c r="I3">
        <v>1</v>
      </c>
      <c r="J3">
        <f>COUNTIF($B$1:$H$100,"1")</f>
        <v>14</v>
      </c>
      <c r="L3" s="18">
        <f>N1</f>
        <v>2</v>
      </c>
    </row>
    <row r="4" spans="1:111" x14ac:dyDescent="0.4">
      <c r="A4" s="51" t="s">
        <v>124</v>
      </c>
      <c r="B4">
        <v>1</v>
      </c>
      <c r="I4">
        <v>2</v>
      </c>
      <c r="J4">
        <f>COUNTIF($B$1:$H$100,"2")</f>
        <v>18</v>
      </c>
      <c r="L4" s="18">
        <f>O1</f>
        <v>4</v>
      </c>
      <c r="N4" s="9">
        <v>1</v>
      </c>
    </row>
    <row r="5" spans="1:111" x14ac:dyDescent="0.4">
      <c r="A5" s="51" t="s">
        <v>125</v>
      </c>
      <c r="B5">
        <v>2</v>
      </c>
      <c r="I5">
        <v>3</v>
      </c>
      <c r="J5">
        <f>COUNTIF($B$1:$H$100,"3")</f>
        <v>4</v>
      </c>
      <c r="L5" s="18">
        <f>P1</f>
        <v>3</v>
      </c>
      <c r="N5" s="50">
        <v>2</v>
      </c>
    </row>
    <row r="6" spans="1:111" x14ac:dyDescent="0.4">
      <c r="A6" s="51" t="s">
        <v>126</v>
      </c>
      <c r="B6">
        <v>2</v>
      </c>
      <c r="I6">
        <v>4</v>
      </c>
      <c r="J6">
        <f>COUNTIF($B$1:$H$100,"4")</f>
        <v>4</v>
      </c>
      <c r="L6" s="18">
        <f>Q1</f>
        <v>1</v>
      </c>
      <c r="N6" s="50">
        <v>3</v>
      </c>
    </row>
    <row r="7" spans="1:111" x14ac:dyDescent="0.4">
      <c r="A7" s="51" t="s">
        <v>127</v>
      </c>
      <c r="B7">
        <v>2</v>
      </c>
      <c r="L7" s="18">
        <f>R1</f>
        <v>2</v>
      </c>
      <c r="N7" s="50">
        <v>1</v>
      </c>
    </row>
    <row r="8" spans="1:111" x14ac:dyDescent="0.4">
      <c r="A8" s="51" t="s">
        <v>128</v>
      </c>
      <c r="B8">
        <v>2</v>
      </c>
      <c r="L8" s="18">
        <f>S1</f>
        <v>4</v>
      </c>
      <c r="N8" s="50">
        <v>2</v>
      </c>
    </row>
    <row r="9" spans="1:111" x14ac:dyDescent="0.4">
      <c r="A9" s="51" t="s">
        <v>129</v>
      </c>
      <c r="B9">
        <v>2</v>
      </c>
      <c r="L9" s="18">
        <f>T1</f>
        <v>1</v>
      </c>
      <c r="N9" s="50">
        <v>2</v>
      </c>
    </row>
    <row r="10" spans="1:111" x14ac:dyDescent="0.4">
      <c r="A10" s="51" t="s">
        <v>130</v>
      </c>
      <c r="B10">
        <v>3</v>
      </c>
      <c r="L10" s="18">
        <f>U1</f>
        <v>2</v>
      </c>
      <c r="N10" s="50">
        <v>2</v>
      </c>
    </row>
    <row r="11" spans="1:111" x14ac:dyDescent="0.4">
      <c r="A11" s="51" t="s">
        <v>131</v>
      </c>
      <c r="B11">
        <v>3</v>
      </c>
      <c r="L11" s="18">
        <f>V1</f>
        <v>1</v>
      </c>
      <c r="N11" s="50">
        <v>2</v>
      </c>
    </row>
    <row r="12" spans="1:111" x14ac:dyDescent="0.4">
      <c r="A12" s="51" t="s">
        <v>132</v>
      </c>
      <c r="B12">
        <v>2</v>
      </c>
      <c r="L12" s="18">
        <f>W1</f>
        <v>3</v>
      </c>
      <c r="N12" s="50">
        <v>2</v>
      </c>
    </row>
    <row r="13" spans="1:111" x14ac:dyDescent="0.4">
      <c r="A13" s="51" t="s">
        <v>133</v>
      </c>
      <c r="B13">
        <v>2</v>
      </c>
      <c r="L13" s="18">
        <f>X1</f>
        <v>2</v>
      </c>
      <c r="N13" s="50">
        <v>3</v>
      </c>
    </row>
    <row r="14" spans="1:111" x14ac:dyDescent="0.4">
      <c r="A14" s="51" t="s">
        <v>134</v>
      </c>
      <c r="B14">
        <v>1</v>
      </c>
      <c r="L14" s="18">
        <f>Y1</f>
        <v>2</v>
      </c>
      <c r="N14" s="50">
        <v>3</v>
      </c>
    </row>
    <row r="15" spans="1:111" x14ac:dyDescent="0.4">
      <c r="A15" s="51" t="s">
        <v>135</v>
      </c>
      <c r="B15">
        <v>1</v>
      </c>
      <c r="L15" s="18">
        <f>Z1</f>
        <v>2</v>
      </c>
      <c r="N15" s="50">
        <v>2</v>
      </c>
    </row>
    <row r="16" spans="1:111" x14ac:dyDescent="0.4">
      <c r="A16" s="51" t="s">
        <v>136</v>
      </c>
      <c r="B16">
        <v>2</v>
      </c>
      <c r="L16" s="18">
        <f>AA1</f>
        <v>2</v>
      </c>
      <c r="N16" s="50">
        <v>2</v>
      </c>
    </row>
    <row r="17" spans="1:16" x14ac:dyDescent="0.4">
      <c r="A17" s="51" t="s">
        <v>137</v>
      </c>
      <c r="B17">
        <v>2</v>
      </c>
      <c r="L17" s="18">
        <f>AB1</f>
        <v>0</v>
      </c>
      <c r="N17" s="50">
        <v>1</v>
      </c>
    </row>
    <row r="18" spans="1:16" x14ac:dyDescent="0.4">
      <c r="A18" s="51" t="s">
        <v>138</v>
      </c>
      <c r="B18">
        <v>4</v>
      </c>
      <c r="L18" s="18">
        <f>AC1</f>
        <v>0</v>
      </c>
      <c r="N18" s="50">
        <v>1</v>
      </c>
    </row>
    <row r="19" spans="1:16" x14ac:dyDescent="0.4">
      <c r="A19" s="51" t="s">
        <v>139</v>
      </c>
      <c r="B19">
        <v>2</v>
      </c>
      <c r="L19" s="18">
        <f>AD1</f>
        <v>0</v>
      </c>
      <c r="N19" s="50">
        <v>2</v>
      </c>
    </row>
    <row r="20" spans="1:16" x14ac:dyDescent="0.4">
      <c r="A20" s="51" t="s">
        <v>140</v>
      </c>
      <c r="B20">
        <v>2</v>
      </c>
      <c r="L20" s="18">
        <f>AE1</f>
        <v>0</v>
      </c>
      <c r="N20" s="50">
        <v>2</v>
      </c>
    </row>
    <row r="21" spans="1:16" x14ac:dyDescent="0.4">
      <c r="A21" s="51" t="s">
        <v>1100</v>
      </c>
      <c r="B21">
        <v>4</v>
      </c>
      <c r="L21" s="18">
        <f>AF1</f>
        <v>0</v>
      </c>
      <c r="M21" s="17"/>
      <c r="N21" s="50">
        <v>4</v>
      </c>
      <c r="O21" s="17"/>
      <c r="P21" s="17"/>
    </row>
    <row r="22" spans="1:16" x14ac:dyDescent="0.4">
      <c r="A22" s="51" t="s">
        <v>142</v>
      </c>
      <c r="B22">
        <v>4</v>
      </c>
      <c r="L22" s="18">
        <f>AG1</f>
        <v>0</v>
      </c>
      <c r="N22" s="50">
        <v>2</v>
      </c>
    </row>
    <row r="23" spans="1:16" x14ac:dyDescent="0.4">
      <c r="A23" s="51" t="s">
        <v>143</v>
      </c>
      <c r="B23">
        <v>0</v>
      </c>
      <c r="L23" s="18">
        <f>AH1</f>
        <v>0</v>
      </c>
      <c r="N23" s="50">
        <v>2</v>
      </c>
    </row>
    <row r="24" spans="1:16" x14ac:dyDescent="0.4">
      <c r="A24" s="51" t="s">
        <v>144</v>
      </c>
      <c r="B24">
        <v>2</v>
      </c>
      <c r="L24" s="18">
        <f>AI1</f>
        <v>0</v>
      </c>
      <c r="N24" s="9">
        <v>4</v>
      </c>
    </row>
    <row r="25" spans="1:16" x14ac:dyDescent="0.4">
      <c r="A25" s="51" t="s">
        <v>145</v>
      </c>
      <c r="B25">
        <v>3</v>
      </c>
      <c r="L25" s="18">
        <f>AJ1</f>
        <v>0</v>
      </c>
      <c r="N25" s="50">
        <v>4</v>
      </c>
    </row>
    <row r="26" spans="1:16" x14ac:dyDescent="0.4">
      <c r="A26" s="51" t="s">
        <v>146</v>
      </c>
      <c r="B26">
        <v>1</v>
      </c>
      <c r="D26" s="53"/>
      <c r="L26" s="18">
        <f>AK1</f>
        <v>0</v>
      </c>
      <c r="N26" s="50"/>
    </row>
    <row r="27" spans="1:16" x14ac:dyDescent="0.4">
      <c r="A27" s="51" t="s">
        <v>147</v>
      </c>
      <c r="B27">
        <v>1</v>
      </c>
      <c r="D27" s="53"/>
      <c r="L27" s="18">
        <f>AL1</f>
        <v>0</v>
      </c>
      <c r="N27" s="50"/>
    </row>
    <row r="28" spans="1:16" x14ac:dyDescent="0.4">
      <c r="A28" s="51" t="s">
        <v>148</v>
      </c>
      <c r="B28">
        <v>2</v>
      </c>
      <c r="D28" s="53"/>
      <c r="L28" s="18">
        <f>AM1</f>
        <v>0</v>
      </c>
      <c r="N28" s="50"/>
    </row>
    <row r="29" spans="1:16" x14ac:dyDescent="0.4">
      <c r="A29" s="51" t="s">
        <v>149</v>
      </c>
      <c r="B29">
        <v>1</v>
      </c>
      <c r="D29" s="53"/>
      <c r="L29" s="18">
        <f>AN1</f>
        <v>0</v>
      </c>
      <c r="N29" s="50"/>
    </row>
    <row r="30" spans="1:16" x14ac:dyDescent="0.4">
      <c r="A30" s="51" t="s">
        <v>150</v>
      </c>
      <c r="B30">
        <v>2</v>
      </c>
      <c r="D30" s="53"/>
      <c r="L30" s="18">
        <f>AO1</f>
        <v>0</v>
      </c>
      <c r="N30" s="50"/>
    </row>
    <row r="31" spans="1:16" x14ac:dyDescent="0.4">
      <c r="A31" s="51" t="s">
        <v>151</v>
      </c>
      <c r="B31">
        <v>4</v>
      </c>
      <c r="D31" s="53"/>
      <c r="L31" s="18">
        <f>AP1</f>
        <v>0</v>
      </c>
      <c r="N31" s="50"/>
    </row>
    <row r="32" spans="1:16" x14ac:dyDescent="0.4">
      <c r="A32" s="51" t="s">
        <v>152</v>
      </c>
      <c r="B32">
        <v>1</v>
      </c>
      <c r="D32" s="53"/>
      <c r="L32" s="18">
        <f>AQ1</f>
        <v>0</v>
      </c>
      <c r="N32" s="50"/>
    </row>
    <row r="33" spans="1:14" x14ac:dyDescent="0.4">
      <c r="A33" s="51" t="s">
        <v>153</v>
      </c>
      <c r="B33">
        <v>1</v>
      </c>
      <c r="D33" s="53"/>
      <c r="L33" s="18">
        <f>AR1</f>
        <v>0</v>
      </c>
      <c r="N33" s="50"/>
    </row>
    <row r="34" spans="1:14" x14ac:dyDescent="0.4">
      <c r="A34" s="51" t="s">
        <v>154</v>
      </c>
      <c r="B34">
        <v>2</v>
      </c>
      <c r="D34" s="53"/>
      <c r="L34" s="18">
        <f>AS1</f>
        <v>0</v>
      </c>
      <c r="N34" s="50"/>
    </row>
    <row r="35" spans="1:14" x14ac:dyDescent="0.4">
      <c r="A35" s="51" t="s">
        <v>155</v>
      </c>
      <c r="B35">
        <v>1</v>
      </c>
      <c r="D35" s="53"/>
      <c r="L35" s="18">
        <f>AT1</f>
        <v>0</v>
      </c>
      <c r="N35" s="50"/>
    </row>
    <row r="36" spans="1:14" x14ac:dyDescent="0.4">
      <c r="A36" s="51" t="s">
        <v>156</v>
      </c>
      <c r="B36">
        <v>1</v>
      </c>
      <c r="D36" s="53"/>
      <c r="L36" s="18">
        <f>AU1</f>
        <v>0</v>
      </c>
      <c r="N36" s="9"/>
    </row>
    <row r="37" spans="1:14" x14ac:dyDescent="0.4">
      <c r="A37" s="51" t="s">
        <v>157</v>
      </c>
      <c r="B37">
        <v>1</v>
      </c>
      <c r="D37" s="53"/>
      <c r="L37" s="18">
        <f>AV1</f>
        <v>0</v>
      </c>
      <c r="N37" s="50"/>
    </row>
    <row r="38" spans="1:14" x14ac:dyDescent="0.4">
      <c r="A38" s="51" t="s">
        <v>158</v>
      </c>
      <c r="B38">
        <v>1</v>
      </c>
      <c r="D38" s="53"/>
      <c r="L38" s="18">
        <f>AW1</f>
        <v>0</v>
      </c>
      <c r="N38" s="50"/>
    </row>
    <row r="39" spans="1:14" x14ac:dyDescent="0.4">
      <c r="A39" s="51" t="s">
        <v>159</v>
      </c>
      <c r="B39">
        <v>1</v>
      </c>
      <c r="D39" s="53"/>
      <c r="L39" s="18">
        <f>AX1</f>
        <v>0</v>
      </c>
      <c r="N39" s="50"/>
    </row>
    <row r="40" spans="1:14" x14ac:dyDescent="0.4">
      <c r="A40" s="51" t="s">
        <v>160</v>
      </c>
      <c r="B40">
        <v>2</v>
      </c>
      <c r="D40" s="53"/>
      <c r="L40" s="18">
        <f>AY1</f>
        <v>0</v>
      </c>
      <c r="N40" s="50"/>
    </row>
    <row r="41" spans="1:14" x14ac:dyDescent="0.4">
      <c r="A41" s="51" t="s">
        <v>625</v>
      </c>
      <c r="B41">
        <v>2</v>
      </c>
      <c r="L41" s="18">
        <f>AZ1</f>
        <v>0</v>
      </c>
      <c r="N41" s="50"/>
    </row>
    <row r="42" spans="1:14" x14ac:dyDescent="0.4">
      <c r="A42" s="51" t="s">
        <v>161</v>
      </c>
      <c r="L42" s="18">
        <f>BA1</f>
        <v>0</v>
      </c>
      <c r="N42" s="50"/>
    </row>
    <row r="43" spans="1:14" x14ac:dyDescent="0.4">
      <c r="A43" s="51" t="s">
        <v>162</v>
      </c>
      <c r="L43" s="18">
        <f>BB1</f>
        <v>0</v>
      </c>
      <c r="N43" s="50"/>
    </row>
    <row r="44" spans="1:14" x14ac:dyDescent="0.4">
      <c r="A44" s="51" t="s">
        <v>163</v>
      </c>
      <c r="L44" s="18">
        <f>BC1</f>
        <v>0</v>
      </c>
      <c r="N44" s="50"/>
    </row>
    <row r="45" spans="1:14" x14ac:dyDescent="0.4">
      <c r="A45" s="51" t="s">
        <v>164</v>
      </c>
      <c r="L45" s="18">
        <f>BD1</f>
        <v>0</v>
      </c>
      <c r="N45" s="50"/>
    </row>
    <row r="46" spans="1:14" x14ac:dyDescent="0.4">
      <c r="A46" s="51" t="s">
        <v>165</v>
      </c>
      <c r="L46" s="18">
        <f>BE1</f>
        <v>0</v>
      </c>
      <c r="N46" s="50"/>
    </row>
    <row r="47" spans="1:14" x14ac:dyDescent="0.4">
      <c r="A47" s="51" t="s">
        <v>166</v>
      </c>
      <c r="L47" s="18">
        <f>BF1</f>
        <v>0</v>
      </c>
      <c r="N47" s="50"/>
    </row>
    <row r="48" spans="1:14" x14ac:dyDescent="0.4">
      <c r="A48" s="51" t="s">
        <v>167</v>
      </c>
      <c r="L48" s="18">
        <f>BG1</f>
        <v>0</v>
      </c>
      <c r="N48" s="50"/>
    </row>
    <row r="49" spans="1:14" x14ac:dyDescent="0.4">
      <c r="A49" s="51" t="s">
        <v>168</v>
      </c>
      <c r="L49" s="18">
        <f>BH1</f>
        <v>0</v>
      </c>
      <c r="N49" s="50"/>
    </row>
    <row r="50" spans="1:14" x14ac:dyDescent="0.4">
      <c r="A50" s="51" t="s">
        <v>169</v>
      </c>
      <c r="L50" s="18">
        <f>BI1</f>
        <v>0</v>
      </c>
      <c r="N50" s="50"/>
    </row>
    <row r="51" spans="1:14" x14ac:dyDescent="0.4">
      <c r="A51" s="51" t="s">
        <v>170</v>
      </c>
      <c r="L51" s="18">
        <f>BJ1</f>
        <v>0</v>
      </c>
      <c r="N51" s="50"/>
    </row>
    <row r="52" spans="1:14" x14ac:dyDescent="0.4">
      <c r="A52" s="51" t="s">
        <v>171</v>
      </c>
      <c r="L52" s="18">
        <f>BK1</f>
        <v>0</v>
      </c>
      <c r="N52" s="50"/>
    </row>
    <row r="53" spans="1:14" x14ac:dyDescent="0.4">
      <c r="A53" s="51" t="s">
        <v>172</v>
      </c>
      <c r="L53" s="18">
        <f>BL1</f>
        <v>0</v>
      </c>
      <c r="N53" s="50"/>
    </row>
    <row r="54" spans="1:14" x14ac:dyDescent="0.4">
      <c r="A54" s="51" t="s">
        <v>173</v>
      </c>
      <c r="L54" s="18">
        <f>BM1</f>
        <v>0</v>
      </c>
      <c r="N54" s="50"/>
    </row>
    <row r="55" spans="1:14" x14ac:dyDescent="0.4">
      <c r="A55" s="51" t="s">
        <v>174</v>
      </c>
      <c r="L55" s="18">
        <f>BN1</f>
        <v>0</v>
      </c>
      <c r="N55" s="50"/>
    </row>
    <row r="56" spans="1:14" x14ac:dyDescent="0.4">
      <c r="A56" s="51" t="s">
        <v>175</v>
      </c>
      <c r="L56" s="18">
        <f>BO1</f>
        <v>0</v>
      </c>
    </row>
    <row r="57" spans="1:14" x14ac:dyDescent="0.4">
      <c r="A57" s="51" t="s">
        <v>176</v>
      </c>
      <c r="L57" s="18">
        <f>BP1</f>
        <v>0</v>
      </c>
    </row>
    <row r="58" spans="1:14" x14ac:dyDescent="0.4">
      <c r="A58" s="51" t="s">
        <v>177</v>
      </c>
      <c r="L58" s="18">
        <f>BQ1</f>
        <v>0</v>
      </c>
    </row>
    <row r="59" spans="1:14" x14ac:dyDescent="0.4">
      <c r="A59" s="51" t="s">
        <v>178</v>
      </c>
      <c r="L59" s="18">
        <f>BR1</f>
        <v>0</v>
      </c>
    </row>
    <row r="60" spans="1:14" x14ac:dyDescent="0.4">
      <c r="A60" s="51" t="s">
        <v>179</v>
      </c>
      <c r="L60" s="18">
        <f>BS1</f>
        <v>0</v>
      </c>
    </row>
    <row r="61" spans="1:14" x14ac:dyDescent="0.4">
      <c r="A61" s="51" t="s">
        <v>1700</v>
      </c>
      <c r="L61" s="18">
        <f>BT1</f>
        <v>0</v>
      </c>
    </row>
    <row r="62" spans="1:14" x14ac:dyDescent="0.4">
      <c r="A62" s="51" t="s">
        <v>181</v>
      </c>
      <c r="L62" s="18">
        <f>BU1</f>
        <v>0</v>
      </c>
    </row>
    <row r="63" spans="1:14" x14ac:dyDescent="0.4">
      <c r="A63" s="51" t="s">
        <v>182</v>
      </c>
      <c r="L63" s="18">
        <f>BV1</f>
        <v>0</v>
      </c>
    </row>
    <row r="64" spans="1:14" x14ac:dyDescent="0.4">
      <c r="A64" s="51" t="s">
        <v>183</v>
      </c>
      <c r="L64" s="18">
        <f>BW1</f>
        <v>0</v>
      </c>
    </row>
    <row r="65" spans="1:12" x14ac:dyDescent="0.4">
      <c r="A65" s="51" t="s">
        <v>184</v>
      </c>
      <c r="L65" s="18">
        <f>BX1</f>
        <v>0</v>
      </c>
    </row>
    <row r="66" spans="1:12" x14ac:dyDescent="0.4">
      <c r="A66" s="51" t="s">
        <v>185</v>
      </c>
      <c r="L66" s="18">
        <f>BY1</f>
        <v>0</v>
      </c>
    </row>
    <row r="67" spans="1:12" x14ac:dyDescent="0.4">
      <c r="A67" s="51" t="s">
        <v>186</v>
      </c>
      <c r="L67" s="18">
        <f>BZ1</f>
        <v>0</v>
      </c>
    </row>
    <row r="68" spans="1:12" x14ac:dyDescent="0.4">
      <c r="A68" s="51" t="s">
        <v>187</v>
      </c>
      <c r="L68" s="18">
        <f>CA1</f>
        <v>0</v>
      </c>
    </row>
    <row r="69" spans="1:12" x14ac:dyDescent="0.4">
      <c r="A69" s="51" t="s">
        <v>188</v>
      </c>
      <c r="L69" s="18">
        <f>CB1</f>
        <v>0</v>
      </c>
    </row>
    <row r="70" spans="1:12" x14ac:dyDescent="0.4">
      <c r="A70" s="51" t="s">
        <v>189</v>
      </c>
      <c r="L70" s="18">
        <f>CC1</f>
        <v>0</v>
      </c>
    </row>
    <row r="71" spans="1:12" x14ac:dyDescent="0.4">
      <c r="A71" s="51" t="s">
        <v>190</v>
      </c>
      <c r="L71" s="18">
        <f>CD1</f>
        <v>0</v>
      </c>
    </row>
    <row r="72" spans="1:12" x14ac:dyDescent="0.4">
      <c r="A72" s="51" t="s">
        <v>191</v>
      </c>
      <c r="L72" s="18">
        <f>CE1</f>
        <v>0</v>
      </c>
    </row>
    <row r="73" spans="1:12" x14ac:dyDescent="0.4">
      <c r="A73" s="51" t="s">
        <v>192</v>
      </c>
      <c r="L73" s="18">
        <f>CF1</f>
        <v>0</v>
      </c>
    </row>
    <row r="74" spans="1:12" x14ac:dyDescent="0.4">
      <c r="A74" s="51" t="s">
        <v>193</v>
      </c>
      <c r="L74" s="18">
        <f>CG1</f>
        <v>0</v>
      </c>
    </row>
    <row r="75" spans="1:12" x14ac:dyDescent="0.4">
      <c r="A75" s="51" t="s">
        <v>194</v>
      </c>
      <c r="L75" s="18">
        <f>CH1</f>
        <v>0</v>
      </c>
    </row>
    <row r="76" spans="1:12" x14ac:dyDescent="0.4">
      <c r="A76" s="51" t="s">
        <v>195</v>
      </c>
      <c r="L76" s="18">
        <f>CI1</f>
        <v>0</v>
      </c>
    </row>
    <row r="77" spans="1:12" x14ac:dyDescent="0.4">
      <c r="A77" s="51" t="s">
        <v>196</v>
      </c>
      <c r="L77" s="18">
        <f>CJ1</f>
        <v>0</v>
      </c>
    </row>
    <row r="78" spans="1:12" x14ac:dyDescent="0.4">
      <c r="A78" s="51" t="s">
        <v>197</v>
      </c>
      <c r="L78" s="18">
        <f>CK1</f>
        <v>0</v>
      </c>
    </row>
    <row r="79" spans="1:12" x14ac:dyDescent="0.4">
      <c r="A79" s="51" t="s">
        <v>198</v>
      </c>
      <c r="L79" s="18">
        <f>CL1</f>
        <v>0</v>
      </c>
    </row>
    <row r="80" spans="1:12" x14ac:dyDescent="0.4">
      <c r="A80" s="51" t="s">
        <v>199</v>
      </c>
      <c r="L80" s="18">
        <f>CM1</f>
        <v>0</v>
      </c>
    </row>
    <row r="81" spans="1:12" x14ac:dyDescent="0.4">
      <c r="A81" s="51" t="s">
        <v>2091</v>
      </c>
      <c r="L81" s="18">
        <f>CN1</f>
        <v>0</v>
      </c>
    </row>
    <row r="82" spans="1:12" x14ac:dyDescent="0.4">
      <c r="A82" s="51" t="s">
        <v>200</v>
      </c>
      <c r="L82" s="18">
        <f>CO1</f>
        <v>0</v>
      </c>
    </row>
    <row r="83" spans="1:12" x14ac:dyDescent="0.4">
      <c r="A83" s="51" t="s">
        <v>201</v>
      </c>
      <c r="L83" s="18">
        <f>CP1</f>
        <v>0</v>
      </c>
    </row>
    <row r="84" spans="1:12" x14ac:dyDescent="0.4">
      <c r="A84" s="51" t="s">
        <v>202</v>
      </c>
      <c r="L84" s="18">
        <f>CQ1</f>
        <v>0</v>
      </c>
    </row>
    <row r="85" spans="1:12" x14ac:dyDescent="0.4">
      <c r="A85" s="51" t="s">
        <v>203</v>
      </c>
      <c r="L85" s="18">
        <f>CR1</f>
        <v>0</v>
      </c>
    </row>
    <row r="86" spans="1:12" x14ac:dyDescent="0.4">
      <c r="A86" s="51" t="s">
        <v>204</v>
      </c>
      <c r="L86" s="18">
        <f>CS1</f>
        <v>0</v>
      </c>
    </row>
    <row r="87" spans="1:12" x14ac:dyDescent="0.4">
      <c r="A87" s="51" t="s">
        <v>205</v>
      </c>
      <c r="L87" s="18">
        <f>CT1</f>
        <v>0</v>
      </c>
    </row>
    <row r="88" spans="1:12" x14ac:dyDescent="0.4">
      <c r="A88" s="51" t="s">
        <v>206</v>
      </c>
      <c r="L88" s="18">
        <f>CU1</f>
        <v>0</v>
      </c>
    </row>
    <row r="89" spans="1:12" x14ac:dyDescent="0.4">
      <c r="A89" s="51" t="s">
        <v>207</v>
      </c>
      <c r="L89" s="18">
        <f>CV1</f>
        <v>0</v>
      </c>
    </row>
    <row r="90" spans="1:12" x14ac:dyDescent="0.4">
      <c r="A90" s="51" t="s">
        <v>208</v>
      </c>
      <c r="L90" s="18">
        <f>CW1</f>
        <v>0</v>
      </c>
    </row>
    <row r="91" spans="1:12" x14ac:dyDescent="0.4">
      <c r="A91" s="51" t="s">
        <v>209</v>
      </c>
      <c r="L91" s="18">
        <f>CX1</f>
        <v>0</v>
      </c>
    </row>
    <row r="92" spans="1:12" x14ac:dyDescent="0.4">
      <c r="A92" s="51" t="s">
        <v>210</v>
      </c>
      <c r="L92" s="18">
        <f>CY1</f>
        <v>0</v>
      </c>
    </row>
    <row r="93" spans="1:12" x14ac:dyDescent="0.4">
      <c r="A93" s="51" t="s">
        <v>211</v>
      </c>
      <c r="L93" s="18">
        <f>CZ1</f>
        <v>0</v>
      </c>
    </row>
    <row r="94" spans="1:12" x14ac:dyDescent="0.4">
      <c r="A94" s="51" t="s">
        <v>212</v>
      </c>
      <c r="L94" s="18">
        <f>DA1</f>
        <v>0</v>
      </c>
    </row>
    <row r="95" spans="1:12" x14ac:dyDescent="0.4">
      <c r="A95" s="51" t="s">
        <v>213</v>
      </c>
      <c r="L95" s="18">
        <f>DB1</f>
        <v>0</v>
      </c>
    </row>
    <row r="96" spans="1:12" x14ac:dyDescent="0.4">
      <c r="A96" s="51" t="s">
        <v>214</v>
      </c>
      <c r="L96" s="18">
        <f>DC1</f>
        <v>0</v>
      </c>
    </row>
    <row r="97" spans="1:12" x14ac:dyDescent="0.4">
      <c r="A97" s="51" t="s">
        <v>215</v>
      </c>
      <c r="L97" s="18">
        <f>DD1</f>
        <v>0</v>
      </c>
    </row>
    <row r="98" spans="1:12" x14ac:dyDescent="0.4">
      <c r="A98" s="51" t="s">
        <v>216</v>
      </c>
      <c r="L98" s="18">
        <f>DE1</f>
        <v>0</v>
      </c>
    </row>
    <row r="99" spans="1:12" x14ac:dyDescent="0.4">
      <c r="A99" s="51" t="s">
        <v>217</v>
      </c>
      <c r="L99" s="18">
        <f>DF1</f>
        <v>0</v>
      </c>
    </row>
    <row r="100" spans="1:12" x14ac:dyDescent="0.4">
      <c r="A100" s="51" t="s">
        <v>218</v>
      </c>
      <c r="L100" s="18">
        <f>DG1</f>
        <v>0</v>
      </c>
    </row>
    <row r="101" spans="1:12" x14ac:dyDescent="0.4">
      <c r="L101" s="17"/>
    </row>
    <row r="102" spans="1:12" x14ac:dyDescent="0.4">
      <c r="L102" s="17"/>
    </row>
    <row r="103" spans="1:12" x14ac:dyDescent="0.4">
      <c r="L103" s="17"/>
    </row>
    <row r="104" spans="1:12" x14ac:dyDescent="0.4">
      <c r="L104" s="17"/>
    </row>
    <row r="105" spans="1:12" x14ac:dyDescent="0.4">
      <c r="L105" s="17"/>
    </row>
  </sheetData>
  <phoneticPr fontId="1"/>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H105"/>
  <sheetViews>
    <sheetView topLeftCell="A18" workbookViewId="0">
      <selection activeCell="B26" sqref="B26:E41"/>
    </sheetView>
  </sheetViews>
  <sheetFormatPr defaultRowHeight="18.75" x14ac:dyDescent="0.4"/>
  <cols>
    <col min="1" max="1" width="18.375" customWidth="1"/>
  </cols>
  <sheetData>
    <row r="1" spans="1:112" x14ac:dyDescent="0.4">
      <c r="A1" s="51" t="s">
        <v>121</v>
      </c>
      <c r="B1">
        <v>1</v>
      </c>
      <c r="C1">
        <v>7</v>
      </c>
      <c r="M1" s="10"/>
      <c r="N1" s="50">
        <v>3</v>
      </c>
      <c r="O1" s="50">
        <v>3</v>
      </c>
      <c r="P1" s="50" t="s">
        <v>1359</v>
      </c>
      <c r="Q1" s="50">
        <v>3</v>
      </c>
      <c r="R1" s="50" t="s">
        <v>1471</v>
      </c>
      <c r="S1" s="50">
        <v>1</v>
      </c>
      <c r="T1" s="50" t="s">
        <v>1207</v>
      </c>
      <c r="U1" s="50">
        <v>0</v>
      </c>
      <c r="V1" s="10">
        <v>4</v>
      </c>
      <c r="W1" s="50" t="s">
        <v>1446</v>
      </c>
      <c r="X1" s="50">
        <v>1</v>
      </c>
      <c r="Y1" s="50">
        <v>7</v>
      </c>
      <c r="Z1" s="50">
        <v>2</v>
      </c>
      <c r="AA1" s="50" t="s">
        <v>1464</v>
      </c>
      <c r="AB1" s="50" t="s">
        <v>1252</v>
      </c>
      <c r="AC1" s="50">
        <v>1</v>
      </c>
      <c r="AD1" s="50"/>
      <c r="AE1" s="50"/>
      <c r="AF1" s="50"/>
      <c r="AG1" s="50"/>
      <c r="AH1" s="10"/>
      <c r="AI1" s="50"/>
      <c r="AJ1" s="50"/>
      <c r="AK1" s="50"/>
      <c r="AL1" s="50"/>
      <c r="AM1" s="50"/>
      <c r="AN1" s="50"/>
      <c r="AO1" s="50"/>
      <c r="AP1" s="50"/>
      <c r="AQ1" s="50"/>
      <c r="AR1" s="50"/>
      <c r="AS1" s="50"/>
      <c r="AT1" s="50"/>
      <c r="AU1" s="50"/>
      <c r="AV1" s="50"/>
      <c r="AW1" s="50"/>
      <c r="AX1" s="50"/>
      <c r="AY1" s="50"/>
      <c r="AZ1" s="50"/>
      <c r="BA1" s="10"/>
      <c r="BB1" s="50"/>
      <c r="BC1" s="50"/>
      <c r="BD1" s="50"/>
      <c r="BE1" s="50"/>
      <c r="BF1" s="50"/>
      <c r="BG1" s="50"/>
      <c r="BH1" s="50"/>
      <c r="BI1" s="50"/>
      <c r="BJ1" s="50"/>
      <c r="BK1" s="50"/>
      <c r="BL1" s="50"/>
      <c r="BM1" s="50"/>
      <c r="BN1" s="50"/>
      <c r="BO1" s="50"/>
      <c r="BP1" s="50"/>
      <c r="BQ1" s="50"/>
      <c r="BR1" s="50"/>
      <c r="BS1" s="50"/>
      <c r="BT1" s="50"/>
      <c r="BU1" s="10"/>
      <c r="BV1" s="50"/>
      <c r="BW1" s="50"/>
      <c r="BX1" s="50"/>
      <c r="BY1" s="50"/>
      <c r="BZ1" s="50"/>
      <c r="CA1" s="50"/>
      <c r="CB1" s="50"/>
      <c r="CC1" s="50"/>
      <c r="CD1" s="50"/>
      <c r="CE1" s="50"/>
      <c r="CF1" s="50"/>
      <c r="CG1" s="50"/>
      <c r="CH1" s="50"/>
      <c r="CI1" s="50"/>
      <c r="CJ1" s="50"/>
      <c r="CK1" s="50"/>
      <c r="CL1" s="50"/>
      <c r="CM1" s="50"/>
      <c r="CN1" s="50"/>
      <c r="CO1" s="10"/>
      <c r="CP1" s="50"/>
      <c r="CQ1" s="50"/>
      <c r="CR1" s="50"/>
      <c r="CS1" s="50"/>
      <c r="CT1" s="50"/>
      <c r="CU1" s="50"/>
      <c r="CV1" s="50"/>
      <c r="CW1" s="50"/>
      <c r="CX1" s="50"/>
      <c r="CY1" s="50"/>
      <c r="CZ1" s="50"/>
      <c r="DA1" s="50"/>
      <c r="DB1" s="50"/>
      <c r="DC1" s="50"/>
      <c r="DD1" s="50"/>
      <c r="DE1" s="50"/>
      <c r="DF1" s="50"/>
      <c r="DG1" s="50"/>
      <c r="DH1" s="50"/>
    </row>
    <row r="2" spans="1:112" x14ac:dyDescent="0.4">
      <c r="A2" s="51" t="s">
        <v>122</v>
      </c>
      <c r="B2">
        <v>2</v>
      </c>
      <c r="C2">
        <v>4</v>
      </c>
      <c r="D2">
        <v>6</v>
      </c>
      <c r="E2">
        <v>8</v>
      </c>
      <c r="J2">
        <v>0</v>
      </c>
      <c r="K2">
        <f>COUNTIF(B$1:H$100,"0")</f>
        <v>2</v>
      </c>
      <c r="M2" s="18">
        <f>N1</f>
        <v>3</v>
      </c>
    </row>
    <row r="3" spans="1:112" x14ac:dyDescent="0.4">
      <c r="A3" s="51" t="s">
        <v>123</v>
      </c>
      <c r="B3">
        <v>1</v>
      </c>
      <c r="J3">
        <v>1</v>
      </c>
      <c r="K3">
        <f>COUNTIF(B1:H100,"1")</f>
        <v>17</v>
      </c>
      <c r="M3" s="18">
        <f>O1</f>
        <v>3</v>
      </c>
    </row>
    <row r="4" spans="1:112" x14ac:dyDescent="0.4">
      <c r="A4" s="51" t="s">
        <v>124</v>
      </c>
      <c r="B4">
        <v>1</v>
      </c>
      <c r="C4">
        <v>2</v>
      </c>
      <c r="D4">
        <v>4</v>
      </c>
      <c r="J4">
        <v>2</v>
      </c>
      <c r="K4">
        <f>COUNTIF(B1:H100,"2")</f>
        <v>14</v>
      </c>
      <c r="M4" s="18" t="str">
        <f>P1</f>
        <v>3,5,7</v>
      </c>
      <c r="O4" s="10" t="s">
        <v>1442</v>
      </c>
    </row>
    <row r="5" spans="1:112" x14ac:dyDescent="0.4">
      <c r="A5" s="51" t="s">
        <v>125</v>
      </c>
      <c r="B5">
        <v>7</v>
      </c>
      <c r="J5">
        <v>3</v>
      </c>
      <c r="K5">
        <f>COUNTIF(B1:H100,"3")</f>
        <v>5</v>
      </c>
      <c r="M5" s="18">
        <f>Q1</f>
        <v>3</v>
      </c>
      <c r="O5" s="50" t="s">
        <v>1741</v>
      </c>
    </row>
    <row r="6" spans="1:112" x14ac:dyDescent="0.4">
      <c r="A6" s="51" t="s">
        <v>126</v>
      </c>
      <c r="B6">
        <v>1</v>
      </c>
      <c r="C6">
        <v>2</v>
      </c>
      <c r="D6">
        <v>3</v>
      </c>
      <c r="J6">
        <v>4</v>
      </c>
      <c r="K6">
        <f>COUNTIF(B1:H100,"4")</f>
        <v>11</v>
      </c>
      <c r="M6" s="18" t="str">
        <f>R1</f>
        <v>3,7</v>
      </c>
      <c r="O6" s="50">
        <v>1</v>
      </c>
    </row>
    <row r="7" spans="1:112" x14ac:dyDescent="0.4">
      <c r="A7" s="51" t="s">
        <v>127</v>
      </c>
      <c r="B7">
        <v>1</v>
      </c>
      <c r="J7">
        <v>5</v>
      </c>
      <c r="K7">
        <f>COUNTIF(B1:H100,"5")</f>
        <v>4</v>
      </c>
      <c r="M7" s="18">
        <f>S1</f>
        <v>1</v>
      </c>
      <c r="O7" s="50" t="s">
        <v>1205</v>
      </c>
    </row>
    <row r="8" spans="1:112" x14ac:dyDescent="0.4">
      <c r="A8" s="51" t="s">
        <v>128</v>
      </c>
      <c r="B8">
        <v>4</v>
      </c>
      <c r="J8">
        <v>6</v>
      </c>
      <c r="K8">
        <f>COUNTIF(B1:H100,"6")</f>
        <v>4</v>
      </c>
      <c r="M8" s="18" t="str">
        <f>T1</f>
        <v>3,4</v>
      </c>
      <c r="O8" s="50">
        <v>7</v>
      </c>
    </row>
    <row r="9" spans="1:112" x14ac:dyDescent="0.4">
      <c r="A9" s="51" t="s">
        <v>129</v>
      </c>
      <c r="B9">
        <v>2</v>
      </c>
      <c r="C9">
        <v>4</v>
      </c>
      <c r="J9">
        <v>7</v>
      </c>
      <c r="K9">
        <f>COUNTIF(B1:H100,"7")</f>
        <v>5</v>
      </c>
      <c r="M9" s="18">
        <f>U1</f>
        <v>0</v>
      </c>
      <c r="O9" s="50" t="s">
        <v>1198</v>
      </c>
    </row>
    <row r="10" spans="1:112" x14ac:dyDescent="0.4">
      <c r="A10" s="51" t="s">
        <v>130</v>
      </c>
      <c r="B10">
        <v>1</v>
      </c>
      <c r="C10">
        <v>2</v>
      </c>
      <c r="J10">
        <v>8</v>
      </c>
      <c r="K10">
        <f>COUNTIF(B1:H100,"8")</f>
        <v>3</v>
      </c>
      <c r="M10" s="18">
        <f>V1</f>
        <v>4</v>
      </c>
      <c r="O10" s="50">
        <v>1</v>
      </c>
    </row>
    <row r="11" spans="1:112" x14ac:dyDescent="0.4">
      <c r="A11" s="51" t="s">
        <v>131</v>
      </c>
      <c r="B11">
        <v>6</v>
      </c>
      <c r="C11">
        <v>9</v>
      </c>
      <c r="J11">
        <v>9</v>
      </c>
      <c r="K11">
        <f>COUNTIF(B1:H100,"9")</f>
        <v>3</v>
      </c>
      <c r="M11" s="18" t="str">
        <f>W1</f>
        <v>1,3,7</v>
      </c>
      <c r="O11" s="50">
        <v>4</v>
      </c>
    </row>
    <row r="12" spans="1:112" x14ac:dyDescent="0.4">
      <c r="A12" s="51" t="s">
        <v>132</v>
      </c>
      <c r="B12">
        <v>1</v>
      </c>
      <c r="C12">
        <v>4</v>
      </c>
      <c r="M12" s="18">
        <f>X1</f>
        <v>1</v>
      </c>
      <c r="O12" s="50" t="s">
        <v>1197</v>
      </c>
    </row>
    <row r="13" spans="1:112" x14ac:dyDescent="0.4">
      <c r="A13" s="51" t="s">
        <v>133</v>
      </c>
      <c r="B13">
        <v>5</v>
      </c>
      <c r="M13" s="18">
        <f>Y1</f>
        <v>7</v>
      </c>
      <c r="O13" s="50" t="s">
        <v>1206</v>
      </c>
    </row>
    <row r="14" spans="1:112" x14ac:dyDescent="0.4">
      <c r="A14" s="51" t="s">
        <v>134</v>
      </c>
      <c r="B14">
        <v>7</v>
      </c>
      <c r="C14">
        <v>8</v>
      </c>
      <c r="M14" s="18">
        <f>Z1</f>
        <v>2</v>
      </c>
      <c r="O14" s="50" t="s">
        <v>2543</v>
      </c>
    </row>
    <row r="15" spans="1:112" x14ac:dyDescent="0.4">
      <c r="A15" s="51" t="s">
        <v>135</v>
      </c>
      <c r="B15">
        <v>3</v>
      </c>
      <c r="C15">
        <v>6</v>
      </c>
      <c r="M15" s="18" t="str">
        <f>AA1</f>
        <v>1,4,6</v>
      </c>
      <c r="O15" s="50" t="s">
        <v>1201</v>
      </c>
    </row>
    <row r="16" spans="1:112" x14ac:dyDescent="0.4">
      <c r="A16" s="51" t="s">
        <v>136</v>
      </c>
      <c r="B16">
        <v>3</v>
      </c>
      <c r="M16" s="18" t="str">
        <f>AB1</f>
        <v>1,4,7</v>
      </c>
      <c r="O16" s="50">
        <v>5</v>
      </c>
    </row>
    <row r="17" spans="1:17" x14ac:dyDescent="0.4">
      <c r="A17" s="51" t="s">
        <v>137</v>
      </c>
      <c r="B17">
        <v>1</v>
      </c>
      <c r="C17">
        <v>2</v>
      </c>
      <c r="M17" s="18">
        <f>AC1</f>
        <v>1</v>
      </c>
      <c r="O17" s="50" t="s">
        <v>1232</v>
      </c>
    </row>
    <row r="18" spans="1:17" x14ac:dyDescent="0.4">
      <c r="A18" s="51" t="s">
        <v>138</v>
      </c>
      <c r="B18">
        <v>1</v>
      </c>
      <c r="C18">
        <v>4</v>
      </c>
      <c r="D18">
        <v>7</v>
      </c>
      <c r="M18" s="18">
        <f>AD1</f>
        <v>0</v>
      </c>
      <c r="O18" s="50" t="s">
        <v>1750</v>
      </c>
    </row>
    <row r="19" spans="1:17" x14ac:dyDescent="0.4">
      <c r="A19" s="51" t="s">
        <v>139</v>
      </c>
      <c r="B19">
        <v>2</v>
      </c>
      <c r="M19" s="18">
        <f>AE1</f>
        <v>0</v>
      </c>
      <c r="O19" s="50">
        <v>3</v>
      </c>
    </row>
    <row r="20" spans="1:17" x14ac:dyDescent="0.4">
      <c r="A20" s="51" t="s">
        <v>140</v>
      </c>
      <c r="B20">
        <v>9</v>
      </c>
      <c r="M20" s="18">
        <f>AF1</f>
        <v>0</v>
      </c>
      <c r="O20" s="50" t="s">
        <v>1206</v>
      </c>
      <c r="Q20" s="54" t="s">
        <v>1206</v>
      </c>
    </row>
    <row r="21" spans="1:17" x14ac:dyDescent="0.4">
      <c r="A21" s="51" t="s">
        <v>1100</v>
      </c>
      <c r="B21">
        <v>5</v>
      </c>
      <c r="C21">
        <v>8</v>
      </c>
      <c r="M21" s="18">
        <f>AG1</f>
        <v>0</v>
      </c>
      <c r="N21" s="17"/>
      <c r="O21" s="50" t="s">
        <v>1252</v>
      </c>
      <c r="P21" s="17"/>
      <c r="Q21" s="54">
        <v>1</v>
      </c>
    </row>
    <row r="22" spans="1:17" x14ac:dyDescent="0.4">
      <c r="A22" s="51" t="s">
        <v>142</v>
      </c>
      <c r="B22">
        <v>7</v>
      </c>
      <c r="M22" s="18">
        <f>AH1</f>
        <v>0</v>
      </c>
      <c r="O22" s="50">
        <v>2</v>
      </c>
      <c r="Q22" s="54" t="s">
        <v>2771</v>
      </c>
    </row>
    <row r="23" spans="1:17" x14ac:dyDescent="0.4">
      <c r="A23" s="51" t="s">
        <v>143</v>
      </c>
      <c r="B23">
        <v>0</v>
      </c>
      <c r="M23" s="18">
        <f>AI1</f>
        <v>0</v>
      </c>
      <c r="O23" s="50">
        <v>9</v>
      </c>
      <c r="Q23" s="54">
        <v>2</v>
      </c>
    </row>
    <row r="24" spans="1:17" x14ac:dyDescent="0.4">
      <c r="A24" s="51" t="s">
        <v>144</v>
      </c>
      <c r="B24">
        <v>3</v>
      </c>
      <c r="C24">
        <v>5</v>
      </c>
      <c r="M24" s="18">
        <f>AJ1</f>
        <v>0</v>
      </c>
      <c r="O24" s="10" t="s">
        <v>2399</v>
      </c>
      <c r="Q24" s="54" t="s">
        <v>2779</v>
      </c>
    </row>
    <row r="25" spans="1:17" x14ac:dyDescent="0.4">
      <c r="A25" s="51" t="s">
        <v>145</v>
      </c>
      <c r="B25">
        <v>0</v>
      </c>
      <c r="M25" s="18">
        <f>AK1</f>
        <v>0</v>
      </c>
      <c r="O25" s="50">
        <v>7</v>
      </c>
      <c r="Q25" s="54">
        <v>2</v>
      </c>
    </row>
    <row r="26" spans="1:17" x14ac:dyDescent="0.4">
      <c r="A26" s="51" t="s">
        <v>146</v>
      </c>
      <c r="B26">
        <v>1</v>
      </c>
      <c r="C26">
        <v>2</v>
      </c>
      <c r="M26" s="18">
        <f>AL1</f>
        <v>0</v>
      </c>
      <c r="O26" s="50"/>
      <c r="Q26" s="54">
        <v>1</v>
      </c>
    </row>
    <row r="27" spans="1:17" x14ac:dyDescent="0.4">
      <c r="A27" s="51" t="s">
        <v>147</v>
      </c>
      <c r="B27">
        <v>1</v>
      </c>
      <c r="M27" s="18">
        <f>AM1</f>
        <v>0</v>
      </c>
      <c r="O27" s="50"/>
      <c r="Q27" s="54" t="s">
        <v>2776</v>
      </c>
    </row>
    <row r="28" spans="1:17" x14ac:dyDescent="0.4">
      <c r="A28" s="51" t="s">
        <v>148</v>
      </c>
      <c r="B28">
        <v>3</v>
      </c>
      <c r="C28">
        <v>4</v>
      </c>
      <c r="M28" s="18">
        <f>AN1</f>
        <v>0</v>
      </c>
      <c r="O28" s="50"/>
      <c r="Q28" s="54">
        <v>4</v>
      </c>
    </row>
    <row r="29" spans="1:17" x14ac:dyDescent="0.4">
      <c r="A29" s="51" t="s">
        <v>149</v>
      </c>
      <c r="B29">
        <v>2</v>
      </c>
      <c r="M29" s="18">
        <f>AO1</f>
        <v>0</v>
      </c>
      <c r="O29" s="50"/>
      <c r="Q29" s="54">
        <v>1</v>
      </c>
    </row>
    <row r="30" spans="1:17" x14ac:dyDescent="0.4">
      <c r="A30" s="51" t="s">
        <v>150</v>
      </c>
      <c r="B30">
        <v>2</v>
      </c>
      <c r="C30">
        <v>4</v>
      </c>
      <c r="M30" s="18">
        <f>AP1</f>
        <v>0</v>
      </c>
      <c r="O30" s="50"/>
      <c r="Q30" s="54">
        <v>1</v>
      </c>
    </row>
    <row r="31" spans="1:17" x14ac:dyDescent="0.4">
      <c r="A31" s="51" t="s">
        <v>151</v>
      </c>
      <c r="B31">
        <v>2</v>
      </c>
      <c r="M31" s="18">
        <f>AQ1</f>
        <v>0</v>
      </c>
      <c r="O31" s="50"/>
      <c r="Q31" s="54">
        <v>2</v>
      </c>
    </row>
    <row r="32" spans="1:17" x14ac:dyDescent="0.4">
      <c r="A32" s="51" t="s">
        <v>152</v>
      </c>
      <c r="B32">
        <v>1</v>
      </c>
      <c r="M32" s="18">
        <f>AR1</f>
        <v>0</v>
      </c>
      <c r="O32" s="50"/>
      <c r="Q32" s="54">
        <v>9</v>
      </c>
    </row>
    <row r="33" spans="1:17" x14ac:dyDescent="0.4">
      <c r="A33" s="51" t="s">
        <v>153</v>
      </c>
      <c r="B33">
        <v>1</v>
      </c>
      <c r="C33">
        <v>4</v>
      </c>
      <c r="M33" s="18">
        <f>AS1</f>
        <v>0</v>
      </c>
      <c r="O33" s="50"/>
      <c r="Q33" s="54" t="s">
        <v>2796</v>
      </c>
    </row>
    <row r="34" spans="1:17" x14ac:dyDescent="0.4">
      <c r="A34" s="51" t="s">
        <v>154</v>
      </c>
      <c r="B34">
        <v>4</v>
      </c>
      <c r="M34" s="18">
        <f>AT1</f>
        <v>0</v>
      </c>
      <c r="O34" s="50"/>
      <c r="Q34" s="54" t="s">
        <v>2799</v>
      </c>
    </row>
    <row r="35" spans="1:17" x14ac:dyDescent="0.4">
      <c r="A35" s="51" t="s">
        <v>155</v>
      </c>
      <c r="B35">
        <v>1</v>
      </c>
      <c r="M35" s="18">
        <f>AU1</f>
        <v>0</v>
      </c>
      <c r="O35" s="50"/>
    </row>
    <row r="36" spans="1:17" x14ac:dyDescent="0.4">
      <c r="A36" s="51" t="s">
        <v>156</v>
      </c>
      <c r="B36">
        <v>1</v>
      </c>
      <c r="M36" s="18">
        <f>AV1</f>
        <v>0</v>
      </c>
      <c r="O36" s="10"/>
    </row>
    <row r="37" spans="1:17" x14ac:dyDescent="0.4">
      <c r="A37" s="51" t="s">
        <v>157</v>
      </c>
      <c r="B37">
        <v>2</v>
      </c>
      <c r="M37" s="18">
        <f>AW1</f>
        <v>0</v>
      </c>
      <c r="O37" s="50"/>
    </row>
    <row r="38" spans="1:17" x14ac:dyDescent="0.4">
      <c r="A38" s="51" t="s">
        <v>158</v>
      </c>
      <c r="B38">
        <v>9</v>
      </c>
      <c r="M38" s="18">
        <f>AX1</f>
        <v>0</v>
      </c>
      <c r="O38" s="50"/>
    </row>
    <row r="39" spans="1:17" x14ac:dyDescent="0.4">
      <c r="A39" s="51" t="s">
        <v>159</v>
      </c>
      <c r="B39">
        <v>2</v>
      </c>
      <c r="C39">
        <v>4</v>
      </c>
      <c r="D39">
        <v>5</v>
      </c>
      <c r="E39">
        <v>6</v>
      </c>
      <c r="M39" s="18">
        <f>AY1</f>
        <v>0</v>
      </c>
      <c r="O39" s="50"/>
    </row>
    <row r="40" spans="1:17" x14ac:dyDescent="0.4">
      <c r="A40" s="51" t="s">
        <v>160</v>
      </c>
      <c r="B40">
        <v>1</v>
      </c>
      <c r="C40">
        <v>2</v>
      </c>
      <c r="M40" s="18">
        <f>AZ1</f>
        <v>0</v>
      </c>
      <c r="O40" s="50"/>
    </row>
    <row r="41" spans="1:17" x14ac:dyDescent="0.4">
      <c r="A41" s="51" t="s">
        <v>625</v>
      </c>
      <c r="B41">
        <v>1</v>
      </c>
      <c r="M41" s="18">
        <f>BA1</f>
        <v>0</v>
      </c>
      <c r="O41" s="50"/>
    </row>
    <row r="42" spans="1:17" x14ac:dyDescent="0.4">
      <c r="A42" s="51" t="s">
        <v>161</v>
      </c>
      <c r="M42" s="18">
        <f>BB1</f>
        <v>0</v>
      </c>
      <c r="O42" s="50"/>
    </row>
    <row r="43" spans="1:17" x14ac:dyDescent="0.4">
      <c r="A43" s="51" t="s">
        <v>162</v>
      </c>
      <c r="M43" s="18">
        <f>BC1</f>
        <v>0</v>
      </c>
      <c r="O43" s="50"/>
    </row>
    <row r="44" spans="1:17" x14ac:dyDescent="0.4">
      <c r="A44" s="51" t="s">
        <v>163</v>
      </c>
      <c r="M44" s="18">
        <f>BD1</f>
        <v>0</v>
      </c>
      <c r="O44" s="50"/>
    </row>
    <row r="45" spans="1:17" x14ac:dyDescent="0.4">
      <c r="A45" s="51" t="s">
        <v>164</v>
      </c>
      <c r="M45" s="18">
        <f>BE1</f>
        <v>0</v>
      </c>
      <c r="O45" s="50"/>
    </row>
    <row r="46" spans="1:17" x14ac:dyDescent="0.4">
      <c r="A46" s="51" t="s">
        <v>165</v>
      </c>
      <c r="M46" s="18">
        <f>BF1</f>
        <v>0</v>
      </c>
      <c r="O46" s="50"/>
    </row>
    <row r="47" spans="1:17" x14ac:dyDescent="0.4">
      <c r="A47" s="51" t="s">
        <v>166</v>
      </c>
      <c r="M47" s="18">
        <f>BG1</f>
        <v>0</v>
      </c>
      <c r="O47" s="50"/>
    </row>
    <row r="48" spans="1:17" x14ac:dyDescent="0.4">
      <c r="A48" s="51" t="s">
        <v>167</v>
      </c>
      <c r="M48" s="18">
        <f>BH1</f>
        <v>0</v>
      </c>
      <c r="O48" s="50"/>
    </row>
    <row r="49" spans="1:15" x14ac:dyDescent="0.4">
      <c r="A49" s="51" t="s">
        <v>168</v>
      </c>
      <c r="M49" s="18">
        <f>BI1</f>
        <v>0</v>
      </c>
      <c r="O49" s="50"/>
    </row>
    <row r="50" spans="1:15" x14ac:dyDescent="0.4">
      <c r="A50" s="51" t="s">
        <v>169</v>
      </c>
      <c r="M50" s="18">
        <f>BJ1</f>
        <v>0</v>
      </c>
      <c r="O50" s="50"/>
    </row>
    <row r="51" spans="1:15" x14ac:dyDescent="0.4">
      <c r="A51" s="51" t="s">
        <v>170</v>
      </c>
      <c r="M51" s="18">
        <f>BK1</f>
        <v>0</v>
      </c>
      <c r="O51" s="50"/>
    </row>
    <row r="52" spans="1:15" x14ac:dyDescent="0.4">
      <c r="A52" s="51" t="s">
        <v>171</v>
      </c>
      <c r="M52" s="18">
        <f>BL1</f>
        <v>0</v>
      </c>
      <c r="O52" s="50"/>
    </row>
    <row r="53" spans="1:15" x14ac:dyDescent="0.4">
      <c r="A53" s="51" t="s">
        <v>172</v>
      </c>
      <c r="M53" s="18">
        <f>BM1</f>
        <v>0</v>
      </c>
      <c r="O53" s="50"/>
    </row>
    <row r="54" spans="1:15" x14ac:dyDescent="0.4">
      <c r="A54" s="51" t="s">
        <v>173</v>
      </c>
      <c r="M54" s="18">
        <f>BN1</f>
        <v>0</v>
      </c>
      <c r="O54" s="50"/>
    </row>
    <row r="55" spans="1:15" x14ac:dyDescent="0.4">
      <c r="A55" s="51" t="s">
        <v>174</v>
      </c>
      <c r="M55" s="18">
        <f>BO1</f>
        <v>0</v>
      </c>
      <c r="O55" s="50"/>
    </row>
    <row r="56" spans="1:15" x14ac:dyDescent="0.4">
      <c r="A56" s="51" t="s">
        <v>175</v>
      </c>
      <c r="M56" s="18">
        <f>BP1</f>
        <v>0</v>
      </c>
    </row>
    <row r="57" spans="1:15" x14ac:dyDescent="0.4">
      <c r="A57" s="51" t="s">
        <v>176</v>
      </c>
      <c r="M57" s="18">
        <f>BQ1</f>
        <v>0</v>
      </c>
    </row>
    <row r="58" spans="1:15" x14ac:dyDescent="0.4">
      <c r="A58" s="51" t="s">
        <v>177</v>
      </c>
      <c r="M58" s="18">
        <f>BR1</f>
        <v>0</v>
      </c>
    </row>
    <row r="59" spans="1:15" x14ac:dyDescent="0.4">
      <c r="A59" s="51" t="s">
        <v>178</v>
      </c>
      <c r="M59" s="18">
        <f>BS1</f>
        <v>0</v>
      </c>
    </row>
    <row r="60" spans="1:15" x14ac:dyDescent="0.4">
      <c r="A60" s="51" t="s">
        <v>179</v>
      </c>
      <c r="M60" s="18">
        <f>BT1</f>
        <v>0</v>
      </c>
    </row>
    <row r="61" spans="1:15" x14ac:dyDescent="0.4">
      <c r="A61" s="51" t="s">
        <v>1700</v>
      </c>
      <c r="M61" s="18">
        <f>BU1</f>
        <v>0</v>
      </c>
    </row>
    <row r="62" spans="1:15" x14ac:dyDescent="0.4">
      <c r="A62" s="51" t="s">
        <v>181</v>
      </c>
      <c r="M62" s="18">
        <f>BV1</f>
        <v>0</v>
      </c>
    </row>
    <row r="63" spans="1:15" x14ac:dyDescent="0.4">
      <c r="A63" s="51" t="s">
        <v>182</v>
      </c>
      <c r="M63" s="18">
        <f>BW1</f>
        <v>0</v>
      </c>
    </row>
    <row r="64" spans="1:15" x14ac:dyDescent="0.4">
      <c r="A64" s="51" t="s">
        <v>183</v>
      </c>
      <c r="M64" s="18">
        <f>BX1</f>
        <v>0</v>
      </c>
    </row>
    <row r="65" spans="1:13" x14ac:dyDescent="0.4">
      <c r="A65" s="51" t="s">
        <v>184</v>
      </c>
      <c r="M65" s="18">
        <f>BY1</f>
        <v>0</v>
      </c>
    </row>
    <row r="66" spans="1:13" x14ac:dyDescent="0.4">
      <c r="A66" s="51" t="s">
        <v>185</v>
      </c>
      <c r="M66" s="18">
        <f>BZ1</f>
        <v>0</v>
      </c>
    </row>
    <row r="67" spans="1:13" x14ac:dyDescent="0.4">
      <c r="A67" s="51" t="s">
        <v>186</v>
      </c>
      <c r="M67" s="18">
        <f>CA1</f>
        <v>0</v>
      </c>
    </row>
    <row r="68" spans="1:13" x14ac:dyDescent="0.4">
      <c r="A68" s="51" t="s">
        <v>187</v>
      </c>
      <c r="M68" s="18">
        <f>CB1</f>
        <v>0</v>
      </c>
    </row>
    <row r="69" spans="1:13" x14ac:dyDescent="0.4">
      <c r="A69" s="51" t="s">
        <v>188</v>
      </c>
      <c r="M69" s="18">
        <f>CC1</f>
        <v>0</v>
      </c>
    </row>
    <row r="70" spans="1:13" x14ac:dyDescent="0.4">
      <c r="A70" s="51" t="s">
        <v>189</v>
      </c>
      <c r="M70" s="18">
        <f>CD1</f>
        <v>0</v>
      </c>
    </row>
    <row r="71" spans="1:13" x14ac:dyDescent="0.4">
      <c r="A71" s="51" t="s">
        <v>190</v>
      </c>
      <c r="M71" s="18">
        <f>CE1</f>
        <v>0</v>
      </c>
    </row>
    <row r="72" spans="1:13" x14ac:dyDescent="0.4">
      <c r="A72" s="51" t="s">
        <v>191</v>
      </c>
      <c r="M72" s="18">
        <f>CF1</f>
        <v>0</v>
      </c>
    </row>
    <row r="73" spans="1:13" x14ac:dyDescent="0.4">
      <c r="A73" s="51" t="s">
        <v>192</v>
      </c>
      <c r="M73" s="18">
        <f>CG1</f>
        <v>0</v>
      </c>
    </row>
    <row r="74" spans="1:13" x14ac:dyDescent="0.4">
      <c r="A74" s="51" t="s">
        <v>193</v>
      </c>
      <c r="M74" s="18">
        <f>CH1</f>
        <v>0</v>
      </c>
    </row>
    <row r="75" spans="1:13" x14ac:dyDescent="0.4">
      <c r="A75" s="51" t="s">
        <v>194</v>
      </c>
      <c r="M75" s="18">
        <f>CI1</f>
        <v>0</v>
      </c>
    </row>
    <row r="76" spans="1:13" x14ac:dyDescent="0.4">
      <c r="A76" s="51" t="s">
        <v>195</v>
      </c>
      <c r="M76" s="18">
        <f>CJ1</f>
        <v>0</v>
      </c>
    </row>
    <row r="77" spans="1:13" x14ac:dyDescent="0.4">
      <c r="A77" s="51" t="s">
        <v>196</v>
      </c>
      <c r="M77" s="18">
        <v>2</v>
      </c>
    </row>
    <row r="78" spans="1:13" x14ac:dyDescent="0.4">
      <c r="A78" s="51" t="s">
        <v>197</v>
      </c>
      <c r="M78" s="18">
        <f>CL1</f>
        <v>0</v>
      </c>
    </row>
    <row r="79" spans="1:13" x14ac:dyDescent="0.4">
      <c r="A79" s="51" t="s">
        <v>198</v>
      </c>
      <c r="M79" s="18">
        <f>CM1</f>
        <v>0</v>
      </c>
    </row>
    <row r="80" spans="1:13" x14ac:dyDescent="0.4">
      <c r="A80" s="51" t="s">
        <v>199</v>
      </c>
      <c r="M80" s="18">
        <f>CN1</f>
        <v>0</v>
      </c>
    </row>
    <row r="81" spans="1:13" x14ac:dyDescent="0.4">
      <c r="A81" s="51" t="s">
        <v>2091</v>
      </c>
      <c r="M81" s="18">
        <f>CO1</f>
        <v>0</v>
      </c>
    </row>
    <row r="82" spans="1:13" x14ac:dyDescent="0.4">
      <c r="A82" s="51" t="s">
        <v>200</v>
      </c>
      <c r="M82" s="18">
        <f>CP1</f>
        <v>0</v>
      </c>
    </row>
    <row r="83" spans="1:13" x14ac:dyDescent="0.4">
      <c r="A83" s="51" t="s">
        <v>201</v>
      </c>
      <c r="M83" s="18">
        <f>CQ1</f>
        <v>0</v>
      </c>
    </row>
    <row r="84" spans="1:13" x14ac:dyDescent="0.4">
      <c r="A84" s="51" t="s">
        <v>202</v>
      </c>
      <c r="M84" s="18">
        <f>CR1</f>
        <v>0</v>
      </c>
    </row>
    <row r="85" spans="1:13" x14ac:dyDescent="0.4">
      <c r="A85" s="51" t="s">
        <v>203</v>
      </c>
      <c r="M85" s="18">
        <f>CS1</f>
        <v>0</v>
      </c>
    </row>
    <row r="86" spans="1:13" x14ac:dyDescent="0.4">
      <c r="A86" s="51" t="s">
        <v>204</v>
      </c>
      <c r="M86" s="18">
        <f>CT1</f>
        <v>0</v>
      </c>
    </row>
    <row r="87" spans="1:13" x14ac:dyDescent="0.4">
      <c r="A87" s="51" t="s">
        <v>205</v>
      </c>
      <c r="M87" s="18">
        <f>CU1</f>
        <v>0</v>
      </c>
    </row>
    <row r="88" spans="1:13" x14ac:dyDescent="0.4">
      <c r="A88" s="51" t="s">
        <v>206</v>
      </c>
      <c r="M88" s="18">
        <f>CV1</f>
        <v>0</v>
      </c>
    </row>
    <row r="89" spans="1:13" x14ac:dyDescent="0.4">
      <c r="A89" s="51" t="s">
        <v>207</v>
      </c>
      <c r="M89" s="18">
        <f>CW1</f>
        <v>0</v>
      </c>
    </row>
    <row r="90" spans="1:13" x14ac:dyDescent="0.4">
      <c r="A90" s="51" t="s">
        <v>208</v>
      </c>
      <c r="M90" s="18">
        <f>CX1</f>
        <v>0</v>
      </c>
    </row>
    <row r="91" spans="1:13" x14ac:dyDescent="0.4">
      <c r="A91" s="51" t="s">
        <v>209</v>
      </c>
      <c r="M91" s="18">
        <f>CY1</f>
        <v>0</v>
      </c>
    </row>
    <row r="92" spans="1:13" x14ac:dyDescent="0.4">
      <c r="A92" s="51" t="s">
        <v>210</v>
      </c>
      <c r="M92" s="18">
        <f>CZ1</f>
        <v>0</v>
      </c>
    </row>
    <row r="93" spans="1:13" x14ac:dyDescent="0.4">
      <c r="A93" s="51" t="s">
        <v>211</v>
      </c>
      <c r="M93" s="18">
        <f>DA1</f>
        <v>0</v>
      </c>
    </row>
    <row r="94" spans="1:13" x14ac:dyDescent="0.4">
      <c r="A94" s="51" t="s">
        <v>212</v>
      </c>
      <c r="M94" s="18">
        <f>DB1</f>
        <v>0</v>
      </c>
    </row>
    <row r="95" spans="1:13" x14ac:dyDescent="0.4">
      <c r="A95" s="51" t="s">
        <v>213</v>
      </c>
      <c r="M95" s="18">
        <f>DC1</f>
        <v>0</v>
      </c>
    </row>
    <row r="96" spans="1:13" x14ac:dyDescent="0.4">
      <c r="A96" s="51" t="s">
        <v>214</v>
      </c>
      <c r="M96" s="18">
        <f>DD1</f>
        <v>0</v>
      </c>
    </row>
    <row r="97" spans="1:13" x14ac:dyDescent="0.4">
      <c r="A97" s="51" t="s">
        <v>215</v>
      </c>
      <c r="M97" s="18">
        <f>DE1</f>
        <v>0</v>
      </c>
    </row>
    <row r="98" spans="1:13" x14ac:dyDescent="0.4">
      <c r="A98" s="51" t="s">
        <v>216</v>
      </c>
      <c r="M98" s="18">
        <f>DF1</f>
        <v>0</v>
      </c>
    </row>
    <row r="99" spans="1:13" x14ac:dyDescent="0.4">
      <c r="A99" s="51" t="s">
        <v>217</v>
      </c>
      <c r="M99" s="18">
        <f>DG1</f>
        <v>0</v>
      </c>
    </row>
    <row r="100" spans="1:13" x14ac:dyDescent="0.4">
      <c r="A100" s="51" t="s">
        <v>218</v>
      </c>
      <c r="M100" s="18">
        <f>DH1</f>
        <v>0</v>
      </c>
    </row>
    <row r="101" spans="1:13" x14ac:dyDescent="0.4">
      <c r="M101" s="17"/>
    </row>
    <row r="102" spans="1:13" x14ac:dyDescent="0.4">
      <c r="M102" s="17"/>
    </row>
    <row r="103" spans="1:13" x14ac:dyDescent="0.4">
      <c r="M103" s="17"/>
    </row>
    <row r="104" spans="1:13" x14ac:dyDescent="0.4">
      <c r="M104" s="17"/>
    </row>
    <row r="105" spans="1:13" x14ac:dyDescent="0.4">
      <c r="M105" s="17"/>
    </row>
  </sheetData>
  <phoneticPr fontId="1"/>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105"/>
  <sheetViews>
    <sheetView topLeftCell="A18" workbookViewId="0">
      <selection activeCell="B26" sqref="B26:D41"/>
    </sheetView>
  </sheetViews>
  <sheetFormatPr defaultRowHeight="18.75" x14ac:dyDescent="0.4"/>
  <cols>
    <col min="1" max="1" width="18.375" customWidth="1"/>
  </cols>
  <sheetData>
    <row r="1" spans="1:111" x14ac:dyDescent="0.4">
      <c r="A1" s="51" t="s">
        <v>121</v>
      </c>
      <c r="B1">
        <v>1</v>
      </c>
      <c r="L1" s="50">
        <v>2</v>
      </c>
      <c r="M1" s="50">
        <v>1</v>
      </c>
      <c r="N1" s="50" t="s">
        <v>1206</v>
      </c>
      <c r="O1" s="50">
        <v>1</v>
      </c>
      <c r="P1" s="50">
        <v>5</v>
      </c>
      <c r="Q1" s="50">
        <v>1</v>
      </c>
      <c r="R1" s="50">
        <v>5</v>
      </c>
      <c r="S1" s="50">
        <v>0</v>
      </c>
      <c r="T1" s="50">
        <v>4</v>
      </c>
      <c r="U1" s="50" t="s">
        <v>1201</v>
      </c>
      <c r="V1" s="50">
        <v>1</v>
      </c>
      <c r="W1" s="50">
        <v>5</v>
      </c>
      <c r="X1" s="50">
        <v>1</v>
      </c>
      <c r="Y1" s="50">
        <v>1</v>
      </c>
      <c r="Z1" s="50">
        <v>1</v>
      </c>
      <c r="AA1" s="50" t="s">
        <v>1365</v>
      </c>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row>
    <row r="2" spans="1:111" x14ac:dyDescent="0.4">
      <c r="A2" s="51" t="s">
        <v>122</v>
      </c>
      <c r="B2">
        <v>1</v>
      </c>
      <c r="I2">
        <v>0</v>
      </c>
      <c r="J2">
        <f>COUNTIF($B$1:$H$100,"0")</f>
        <v>2</v>
      </c>
      <c r="L2" s="18">
        <f>M1</f>
        <v>1</v>
      </c>
    </row>
    <row r="3" spans="1:111" x14ac:dyDescent="0.4">
      <c r="A3" s="51" t="s">
        <v>123</v>
      </c>
      <c r="B3">
        <v>6</v>
      </c>
      <c r="I3">
        <v>1</v>
      </c>
      <c r="J3">
        <f>COUNTIF($B$1:$H$100,"1")</f>
        <v>23</v>
      </c>
      <c r="L3" s="18" t="str">
        <f>N1</f>
        <v>1,2</v>
      </c>
    </row>
    <row r="4" spans="1:111" x14ac:dyDescent="0.4">
      <c r="A4" s="51" t="s">
        <v>124</v>
      </c>
      <c r="B4">
        <v>1</v>
      </c>
      <c r="C4">
        <v>4</v>
      </c>
      <c r="I4">
        <v>2</v>
      </c>
      <c r="J4">
        <f>COUNTIF($B$1:$H$100,"2")</f>
        <v>9</v>
      </c>
      <c r="L4" s="18">
        <f>O1</f>
        <v>1</v>
      </c>
      <c r="N4" s="50">
        <v>1</v>
      </c>
    </row>
    <row r="5" spans="1:111" x14ac:dyDescent="0.4">
      <c r="A5" s="51" t="s">
        <v>125</v>
      </c>
      <c r="B5">
        <v>1</v>
      </c>
      <c r="I5">
        <v>3</v>
      </c>
      <c r="J5">
        <f>COUNTIF($B$1:$H$100,"3")</f>
        <v>4</v>
      </c>
      <c r="L5" s="18">
        <f>P1</f>
        <v>5</v>
      </c>
      <c r="N5" s="50">
        <v>1</v>
      </c>
    </row>
    <row r="6" spans="1:111" x14ac:dyDescent="0.4">
      <c r="A6" s="51" t="s">
        <v>126</v>
      </c>
      <c r="B6">
        <v>1</v>
      </c>
      <c r="I6">
        <v>4</v>
      </c>
      <c r="J6">
        <f>COUNTIF($B$1:$H$100,"4")</f>
        <v>13</v>
      </c>
      <c r="L6" s="18">
        <f>Q1</f>
        <v>1</v>
      </c>
      <c r="N6" s="50">
        <v>6</v>
      </c>
    </row>
    <row r="7" spans="1:111" x14ac:dyDescent="0.4">
      <c r="A7" s="51" t="s">
        <v>127</v>
      </c>
      <c r="B7">
        <v>1</v>
      </c>
      <c r="I7">
        <v>5</v>
      </c>
      <c r="J7">
        <f>COUNTIF($B$1:$H$100,"5")</f>
        <v>2</v>
      </c>
      <c r="L7" s="18">
        <f>R1</f>
        <v>5</v>
      </c>
      <c r="N7" s="50" t="s">
        <v>1201</v>
      </c>
    </row>
    <row r="8" spans="1:111" x14ac:dyDescent="0.4">
      <c r="A8" s="51" t="s">
        <v>128</v>
      </c>
      <c r="B8">
        <v>1</v>
      </c>
      <c r="C8">
        <v>4</v>
      </c>
      <c r="I8">
        <v>6</v>
      </c>
      <c r="J8">
        <f>COUNTIF($B$1:$H$100,"6")</f>
        <v>3</v>
      </c>
      <c r="L8" s="18">
        <f>S1</f>
        <v>0</v>
      </c>
      <c r="N8" s="50">
        <v>1</v>
      </c>
    </row>
    <row r="9" spans="1:111" x14ac:dyDescent="0.4">
      <c r="A9" s="51" t="s">
        <v>129</v>
      </c>
      <c r="B9">
        <v>1</v>
      </c>
      <c r="C9">
        <v>3</v>
      </c>
      <c r="L9" s="18">
        <f>T1</f>
        <v>4</v>
      </c>
      <c r="N9" s="50">
        <v>1</v>
      </c>
    </row>
    <row r="10" spans="1:111" x14ac:dyDescent="0.4">
      <c r="A10" s="51" t="s">
        <v>130</v>
      </c>
      <c r="B10">
        <v>0</v>
      </c>
      <c r="L10" s="18" t="str">
        <f>U1</f>
        <v>1,4</v>
      </c>
      <c r="N10" s="50">
        <v>1</v>
      </c>
    </row>
    <row r="11" spans="1:111" x14ac:dyDescent="0.4">
      <c r="A11" s="51" t="s">
        <v>131</v>
      </c>
      <c r="B11">
        <v>5</v>
      </c>
      <c r="L11" s="18">
        <f>V1</f>
        <v>1</v>
      </c>
      <c r="N11" s="50" t="s">
        <v>1201</v>
      </c>
    </row>
    <row r="12" spans="1:111" x14ac:dyDescent="0.4">
      <c r="A12" s="51" t="s">
        <v>132</v>
      </c>
      <c r="B12">
        <v>1</v>
      </c>
      <c r="L12" s="18">
        <f>W1</f>
        <v>5</v>
      </c>
      <c r="N12" s="50" t="s">
        <v>1365</v>
      </c>
    </row>
    <row r="13" spans="1:111" x14ac:dyDescent="0.4">
      <c r="A13" s="51" t="s">
        <v>133</v>
      </c>
      <c r="B13">
        <v>1</v>
      </c>
      <c r="L13" s="18">
        <f>X1</f>
        <v>1</v>
      </c>
      <c r="N13" s="50">
        <v>0</v>
      </c>
    </row>
    <row r="14" spans="1:111" x14ac:dyDescent="0.4">
      <c r="A14" s="51" t="s">
        <v>134</v>
      </c>
      <c r="B14">
        <v>1</v>
      </c>
      <c r="C14">
        <v>2</v>
      </c>
      <c r="L14" s="18">
        <f>Y1</f>
        <v>1</v>
      </c>
      <c r="N14" s="50">
        <v>5</v>
      </c>
    </row>
    <row r="15" spans="1:111" x14ac:dyDescent="0.4">
      <c r="A15" s="51" t="s">
        <v>135</v>
      </c>
      <c r="B15">
        <v>3</v>
      </c>
      <c r="L15" s="18">
        <f>Z1</f>
        <v>1</v>
      </c>
      <c r="N15" s="50">
        <v>1</v>
      </c>
    </row>
    <row r="16" spans="1:111" x14ac:dyDescent="0.4">
      <c r="A16" s="51" t="s">
        <v>136</v>
      </c>
      <c r="B16">
        <v>1</v>
      </c>
      <c r="L16" s="18" t="str">
        <f>AA1</f>
        <v>1,3</v>
      </c>
      <c r="N16" s="50">
        <v>1</v>
      </c>
    </row>
    <row r="17" spans="1:20" x14ac:dyDescent="0.4">
      <c r="A17" s="51" t="s">
        <v>137</v>
      </c>
      <c r="B17">
        <v>1</v>
      </c>
      <c r="C17">
        <v>3</v>
      </c>
      <c r="L17" s="18">
        <f>AB1</f>
        <v>0</v>
      </c>
      <c r="N17" s="50" t="s">
        <v>1206</v>
      </c>
    </row>
    <row r="18" spans="1:20" x14ac:dyDescent="0.4">
      <c r="A18" s="51" t="s">
        <v>138</v>
      </c>
      <c r="B18">
        <v>4</v>
      </c>
      <c r="L18" s="18">
        <f>AC1</f>
        <v>0</v>
      </c>
      <c r="N18" s="50">
        <v>3</v>
      </c>
    </row>
    <row r="19" spans="1:20" x14ac:dyDescent="0.4">
      <c r="A19" s="51" t="s">
        <v>139</v>
      </c>
      <c r="B19">
        <v>1</v>
      </c>
      <c r="L19" s="18">
        <f>AD1</f>
        <v>0</v>
      </c>
      <c r="N19" s="50">
        <v>1</v>
      </c>
    </row>
    <row r="20" spans="1:20" x14ac:dyDescent="0.4">
      <c r="A20" s="51" t="s">
        <v>140</v>
      </c>
      <c r="B20">
        <v>5</v>
      </c>
      <c r="L20" s="18">
        <f>AE1</f>
        <v>0</v>
      </c>
      <c r="N20" s="50" t="s">
        <v>1365</v>
      </c>
    </row>
    <row r="21" spans="1:20" x14ac:dyDescent="0.4">
      <c r="A21" s="51" t="s">
        <v>1100</v>
      </c>
      <c r="B21">
        <v>1</v>
      </c>
      <c r="L21" s="18">
        <f>AF1</f>
        <v>0</v>
      </c>
      <c r="M21" s="17"/>
      <c r="N21" s="50">
        <v>4</v>
      </c>
      <c r="O21" s="17"/>
      <c r="P21" s="17"/>
    </row>
    <row r="22" spans="1:20" x14ac:dyDescent="0.4">
      <c r="A22" s="51" t="s">
        <v>142</v>
      </c>
      <c r="B22">
        <v>4</v>
      </c>
      <c r="L22" s="18">
        <f>AG1</f>
        <v>0</v>
      </c>
      <c r="N22" s="50">
        <v>1</v>
      </c>
    </row>
    <row r="23" spans="1:20" x14ac:dyDescent="0.4">
      <c r="A23" s="51" t="s">
        <v>143</v>
      </c>
      <c r="B23">
        <v>6</v>
      </c>
      <c r="L23" s="18">
        <f>AH1</f>
        <v>0</v>
      </c>
      <c r="N23" s="50">
        <v>5</v>
      </c>
      <c r="P23" s="54" t="s">
        <v>1464</v>
      </c>
      <c r="R23">
        <v>1</v>
      </c>
      <c r="S23">
        <v>4</v>
      </c>
      <c r="T23">
        <v>6</v>
      </c>
    </row>
    <row r="24" spans="1:20" x14ac:dyDescent="0.4">
      <c r="A24" s="51" t="s">
        <v>144</v>
      </c>
      <c r="B24">
        <v>1</v>
      </c>
      <c r="L24" s="18">
        <f>AI1</f>
        <v>0</v>
      </c>
      <c r="N24" s="50">
        <v>1</v>
      </c>
      <c r="P24" s="54">
        <v>1</v>
      </c>
      <c r="R24">
        <v>1</v>
      </c>
    </row>
    <row r="25" spans="1:20" x14ac:dyDescent="0.4">
      <c r="A25" s="51" t="s">
        <v>145</v>
      </c>
      <c r="B25">
        <v>0</v>
      </c>
      <c r="L25" s="18">
        <f>AJ1</f>
        <v>0</v>
      </c>
      <c r="N25" s="50">
        <v>4</v>
      </c>
      <c r="P25" s="54" t="s">
        <v>2772</v>
      </c>
      <c r="R25">
        <v>1</v>
      </c>
      <c r="S25">
        <v>3</v>
      </c>
    </row>
    <row r="26" spans="1:20" x14ac:dyDescent="0.4">
      <c r="A26" s="51" t="s">
        <v>146</v>
      </c>
      <c r="B26">
        <v>1</v>
      </c>
      <c r="C26">
        <v>4</v>
      </c>
      <c r="D26">
        <v>6</v>
      </c>
      <c r="L26" s="18">
        <f>AK1</f>
        <v>0</v>
      </c>
      <c r="N26" s="50"/>
      <c r="P26" s="54" t="s">
        <v>2776</v>
      </c>
      <c r="R26">
        <v>1</v>
      </c>
      <c r="S26">
        <v>4</v>
      </c>
    </row>
    <row r="27" spans="1:20" x14ac:dyDescent="0.4">
      <c r="A27" s="51" t="s">
        <v>147</v>
      </c>
      <c r="B27">
        <v>1</v>
      </c>
      <c r="L27" s="18">
        <f>AL1</f>
        <v>0</v>
      </c>
      <c r="N27" s="50"/>
      <c r="P27" s="54">
        <v>2</v>
      </c>
      <c r="R27">
        <v>2</v>
      </c>
    </row>
    <row r="28" spans="1:20" x14ac:dyDescent="0.4">
      <c r="A28" s="51" t="s">
        <v>148</v>
      </c>
      <c r="B28">
        <v>1</v>
      </c>
      <c r="C28">
        <v>3</v>
      </c>
      <c r="L28" s="18">
        <f>AM1</f>
        <v>0</v>
      </c>
      <c r="N28" s="50"/>
      <c r="P28" s="54">
        <v>2</v>
      </c>
      <c r="R28">
        <v>2</v>
      </c>
    </row>
    <row r="29" spans="1:20" x14ac:dyDescent="0.4">
      <c r="A29" s="51" t="s">
        <v>149</v>
      </c>
      <c r="B29">
        <v>1</v>
      </c>
      <c r="C29">
        <v>4</v>
      </c>
      <c r="L29" s="18">
        <f>AN1</f>
        <v>0</v>
      </c>
      <c r="N29" s="50"/>
      <c r="P29" s="54" t="s">
        <v>2768</v>
      </c>
      <c r="R29">
        <v>1</v>
      </c>
      <c r="S29">
        <v>2</v>
      </c>
      <c r="T29">
        <v>4</v>
      </c>
    </row>
    <row r="30" spans="1:20" x14ac:dyDescent="0.4">
      <c r="A30" s="51" t="s">
        <v>150</v>
      </c>
      <c r="B30">
        <v>2</v>
      </c>
      <c r="L30" s="18">
        <f>AO1</f>
        <v>0</v>
      </c>
      <c r="N30" s="50"/>
      <c r="P30" s="54">
        <v>2</v>
      </c>
      <c r="R30">
        <v>2</v>
      </c>
    </row>
    <row r="31" spans="1:20" x14ac:dyDescent="0.4">
      <c r="A31" s="51" t="s">
        <v>151</v>
      </c>
      <c r="B31">
        <v>2</v>
      </c>
      <c r="L31" s="18">
        <f>AP1</f>
        <v>0</v>
      </c>
      <c r="N31" s="50"/>
      <c r="P31" s="54">
        <v>2</v>
      </c>
      <c r="R31">
        <v>2</v>
      </c>
    </row>
    <row r="32" spans="1:20" x14ac:dyDescent="0.4">
      <c r="A32" s="51" t="s">
        <v>152</v>
      </c>
      <c r="B32">
        <v>1</v>
      </c>
      <c r="C32">
        <v>2</v>
      </c>
      <c r="D32">
        <v>4</v>
      </c>
      <c r="L32" s="18">
        <f>AQ1</f>
        <v>0</v>
      </c>
      <c r="N32" s="50"/>
      <c r="P32" s="54">
        <v>2</v>
      </c>
      <c r="R32">
        <v>2</v>
      </c>
    </row>
    <row r="33" spans="1:19" x14ac:dyDescent="0.4">
      <c r="A33" s="51" t="s">
        <v>153</v>
      </c>
      <c r="B33">
        <v>2</v>
      </c>
      <c r="L33" s="18">
        <f>AR1</f>
        <v>0</v>
      </c>
      <c r="N33" s="50"/>
      <c r="P33" s="54" t="s">
        <v>2779</v>
      </c>
      <c r="R33">
        <v>2</v>
      </c>
      <c r="S33">
        <v>4</v>
      </c>
    </row>
    <row r="34" spans="1:19" x14ac:dyDescent="0.4">
      <c r="A34" s="51" t="s">
        <v>154</v>
      </c>
      <c r="B34">
        <v>2</v>
      </c>
      <c r="L34" s="18">
        <f>AS1</f>
        <v>0</v>
      </c>
      <c r="N34" s="50"/>
      <c r="P34" s="54" t="s">
        <v>2791</v>
      </c>
      <c r="R34">
        <v>2</v>
      </c>
      <c r="S34">
        <v>4</v>
      </c>
    </row>
    <row r="35" spans="1:19" x14ac:dyDescent="0.4">
      <c r="A35" s="51" t="s">
        <v>155</v>
      </c>
      <c r="B35">
        <v>2</v>
      </c>
      <c r="L35" s="18">
        <f>AT1</f>
        <v>0</v>
      </c>
      <c r="N35" s="50"/>
      <c r="P35" s="54" t="s">
        <v>2776</v>
      </c>
      <c r="R35">
        <v>1</v>
      </c>
      <c r="S35">
        <v>4</v>
      </c>
    </row>
    <row r="36" spans="1:19" x14ac:dyDescent="0.4">
      <c r="A36" s="51" t="s">
        <v>156</v>
      </c>
      <c r="B36">
        <v>2</v>
      </c>
      <c r="C36">
        <v>4</v>
      </c>
      <c r="L36" s="18">
        <f>AU1</f>
        <v>0</v>
      </c>
      <c r="N36" s="50"/>
      <c r="P36" s="54">
        <v>4</v>
      </c>
      <c r="R36">
        <v>4</v>
      </c>
    </row>
    <row r="37" spans="1:19" x14ac:dyDescent="0.4">
      <c r="A37" s="51" t="s">
        <v>157</v>
      </c>
      <c r="B37">
        <v>2</v>
      </c>
      <c r="C37">
        <v>4</v>
      </c>
      <c r="L37" s="18">
        <f>AV1</f>
        <v>0</v>
      </c>
      <c r="N37" s="50"/>
      <c r="P37" s="54">
        <v>4</v>
      </c>
      <c r="R37">
        <v>4</v>
      </c>
    </row>
    <row r="38" spans="1:19" x14ac:dyDescent="0.4">
      <c r="A38" s="51" t="s">
        <v>158</v>
      </c>
      <c r="B38">
        <v>1</v>
      </c>
      <c r="C38">
        <v>4</v>
      </c>
      <c r="L38" s="18">
        <f>AW1</f>
        <v>0</v>
      </c>
      <c r="N38" s="50"/>
    </row>
    <row r="39" spans="1:19" x14ac:dyDescent="0.4">
      <c r="A39" s="51" t="s">
        <v>159</v>
      </c>
      <c r="B39">
        <v>4</v>
      </c>
      <c r="L39" s="18">
        <f>AX1</f>
        <v>0</v>
      </c>
      <c r="N39" s="50"/>
    </row>
    <row r="40" spans="1:19" x14ac:dyDescent="0.4">
      <c r="A40" s="51" t="s">
        <v>160</v>
      </c>
      <c r="B40">
        <v>4</v>
      </c>
      <c r="L40" s="18">
        <f>AY1</f>
        <v>0</v>
      </c>
      <c r="N40" s="50"/>
    </row>
    <row r="41" spans="1:19" x14ac:dyDescent="0.4">
      <c r="A41" s="51" t="s">
        <v>625</v>
      </c>
      <c r="B41">
        <v>1</v>
      </c>
      <c r="C41">
        <v>4</v>
      </c>
      <c r="L41" s="18">
        <f>AZ1</f>
        <v>0</v>
      </c>
      <c r="N41" s="50"/>
    </row>
    <row r="42" spans="1:19" x14ac:dyDescent="0.4">
      <c r="A42" s="51" t="s">
        <v>161</v>
      </c>
      <c r="L42" s="18">
        <f>BA1</f>
        <v>0</v>
      </c>
      <c r="N42" s="50"/>
    </row>
    <row r="43" spans="1:19" x14ac:dyDescent="0.4">
      <c r="A43" s="51" t="s">
        <v>162</v>
      </c>
      <c r="L43" s="18">
        <f>BB1</f>
        <v>0</v>
      </c>
      <c r="N43" s="50"/>
    </row>
    <row r="44" spans="1:19" x14ac:dyDescent="0.4">
      <c r="A44" s="51" t="s">
        <v>163</v>
      </c>
      <c r="L44" s="18">
        <f>BC1</f>
        <v>0</v>
      </c>
      <c r="N44" s="50"/>
    </row>
    <row r="45" spans="1:19" x14ac:dyDescent="0.4">
      <c r="A45" s="51" t="s">
        <v>164</v>
      </c>
      <c r="L45" s="18">
        <f>BD1</f>
        <v>0</v>
      </c>
      <c r="N45" s="50"/>
    </row>
    <row r="46" spans="1:19" x14ac:dyDescent="0.4">
      <c r="A46" s="51" t="s">
        <v>165</v>
      </c>
      <c r="L46" s="18">
        <f>BE1</f>
        <v>0</v>
      </c>
      <c r="N46" s="50"/>
    </row>
    <row r="47" spans="1:19" x14ac:dyDescent="0.4">
      <c r="A47" s="51" t="s">
        <v>166</v>
      </c>
      <c r="L47" s="18">
        <f>BF1</f>
        <v>0</v>
      </c>
      <c r="N47" s="50"/>
    </row>
    <row r="48" spans="1:19" x14ac:dyDescent="0.4">
      <c r="A48" s="51" t="s">
        <v>167</v>
      </c>
      <c r="L48" s="18">
        <f>BG1</f>
        <v>0</v>
      </c>
      <c r="N48" s="50"/>
    </row>
    <row r="49" spans="1:14" x14ac:dyDescent="0.4">
      <c r="A49" s="51" t="s">
        <v>168</v>
      </c>
      <c r="L49" s="18">
        <f>BH1</f>
        <v>0</v>
      </c>
      <c r="N49" s="50"/>
    </row>
    <row r="50" spans="1:14" x14ac:dyDescent="0.4">
      <c r="A50" s="51" t="s">
        <v>169</v>
      </c>
      <c r="L50" s="18">
        <f>BI1</f>
        <v>0</v>
      </c>
      <c r="N50" s="50"/>
    </row>
    <row r="51" spans="1:14" x14ac:dyDescent="0.4">
      <c r="A51" s="51" t="s">
        <v>170</v>
      </c>
      <c r="L51" s="18">
        <f>BJ1</f>
        <v>0</v>
      </c>
      <c r="N51" s="50"/>
    </row>
    <row r="52" spans="1:14" x14ac:dyDescent="0.4">
      <c r="A52" s="51" t="s">
        <v>171</v>
      </c>
      <c r="L52" s="18">
        <f>BK1</f>
        <v>0</v>
      </c>
      <c r="N52" s="50"/>
    </row>
    <row r="53" spans="1:14" x14ac:dyDescent="0.4">
      <c r="A53" s="51" t="s">
        <v>172</v>
      </c>
      <c r="L53" s="18">
        <f>BL1</f>
        <v>0</v>
      </c>
      <c r="N53" s="50"/>
    </row>
    <row r="54" spans="1:14" x14ac:dyDescent="0.4">
      <c r="A54" s="51" t="s">
        <v>173</v>
      </c>
      <c r="L54" s="18">
        <f>BM1</f>
        <v>0</v>
      </c>
      <c r="N54" s="50"/>
    </row>
    <row r="55" spans="1:14" x14ac:dyDescent="0.4">
      <c r="A55" s="51" t="s">
        <v>174</v>
      </c>
      <c r="L55" s="18">
        <f>BN1</f>
        <v>0</v>
      </c>
      <c r="N55" s="50"/>
    </row>
    <row r="56" spans="1:14" x14ac:dyDescent="0.4">
      <c r="A56" s="51" t="s">
        <v>175</v>
      </c>
      <c r="L56" s="18">
        <f>BO1</f>
        <v>0</v>
      </c>
    </row>
    <row r="57" spans="1:14" x14ac:dyDescent="0.4">
      <c r="A57" s="51" t="s">
        <v>176</v>
      </c>
      <c r="L57" s="18">
        <f>BP1</f>
        <v>0</v>
      </c>
    </row>
    <row r="58" spans="1:14" x14ac:dyDescent="0.4">
      <c r="A58" s="51" t="s">
        <v>177</v>
      </c>
      <c r="L58" s="18">
        <f>BQ1</f>
        <v>0</v>
      </c>
    </row>
    <row r="59" spans="1:14" x14ac:dyDescent="0.4">
      <c r="A59" s="51" t="s">
        <v>178</v>
      </c>
      <c r="L59" s="18">
        <f>BR1</f>
        <v>0</v>
      </c>
    </row>
    <row r="60" spans="1:14" x14ac:dyDescent="0.4">
      <c r="A60" s="51" t="s">
        <v>179</v>
      </c>
      <c r="L60" s="18">
        <f>BS1</f>
        <v>0</v>
      </c>
    </row>
    <row r="61" spans="1:14" x14ac:dyDescent="0.4">
      <c r="A61" s="51" t="s">
        <v>1700</v>
      </c>
      <c r="L61" s="18">
        <f>BT1</f>
        <v>0</v>
      </c>
    </row>
    <row r="62" spans="1:14" x14ac:dyDescent="0.4">
      <c r="A62" s="51" t="s">
        <v>181</v>
      </c>
      <c r="L62" s="18">
        <f>BU1</f>
        <v>0</v>
      </c>
    </row>
    <row r="63" spans="1:14" x14ac:dyDescent="0.4">
      <c r="A63" s="51" t="s">
        <v>182</v>
      </c>
      <c r="L63" s="18">
        <f>BV1</f>
        <v>0</v>
      </c>
    </row>
    <row r="64" spans="1:14" x14ac:dyDescent="0.4">
      <c r="A64" s="51" t="s">
        <v>183</v>
      </c>
      <c r="L64" s="18">
        <f>BW1</f>
        <v>0</v>
      </c>
    </row>
    <row r="65" spans="1:12" x14ac:dyDescent="0.4">
      <c r="A65" s="51" t="s">
        <v>184</v>
      </c>
      <c r="L65" s="18">
        <f>BX1</f>
        <v>0</v>
      </c>
    </row>
    <row r="66" spans="1:12" x14ac:dyDescent="0.4">
      <c r="A66" s="51" t="s">
        <v>185</v>
      </c>
      <c r="L66" s="18">
        <f>BY1</f>
        <v>0</v>
      </c>
    </row>
    <row r="67" spans="1:12" x14ac:dyDescent="0.4">
      <c r="A67" s="51" t="s">
        <v>186</v>
      </c>
      <c r="L67" s="18">
        <f>BZ1</f>
        <v>0</v>
      </c>
    </row>
    <row r="68" spans="1:12" x14ac:dyDescent="0.4">
      <c r="A68" s="51" t="s">
        <v>187</v>
      </c>
      <c r="L68" s="18">
        <f>CA1</f>
        <v>0</v>
      </c>
    </row>
    <row r="69" spans="1:12" x14ac:dyDescent="0.4">
      <c r="A69" s="51" t="s">
        <v>188</v>
      </c>
      <c r="L69" s="18">
        <f>CB1</f>
        <v>0</v>
      </c>
    </row>
    <row r="70" spans="1:12" x14ac:dyDescent="0.4">
      <c r="A70" s="51" t="s">
        <v>189</v>
      </c>
      <c r="L70" s="18">
        <f>CC1</f>
        <v>0</v>
      </c>
    </row>
    <row r="71" spans="1:12" x14ac:dyDescent="0.4">
      <c r="A71" s="51" t="s">
        <v>190</v>
      </c>
      <c r="L71" s="18">
        <f>CD1</f>
        <v>0</v>
      </c>
    </row>
    <row r="72" spans="1:12" x14ac:dyDescent="0.4">
      <c r="A72" s="51" t="s">
        <v>191</v>
      </c>
      <c r="L72" s="18">
        <f>CE1</f>
        <v>0</v>
      </c>
    </row>
    <row r="73" spans="1:12" x14ac:dyDescent="0.4">
      <c r="A73" s="51" t="s">
        <v>192</v>
      </c>
      <c r="L73" s="18">
        <f>CF1</f>
        <v>0</v>
      </c>
    </row>
    <row r="74" spans="1:12" x14ac:dyDescent="0.4">
      <c r="A74" s="51" t="s">
        <v>193</v>
      </c>
      <c r="L74" s="18">
        <f>CG1</f>
        <v>0</v>
      </c>
    </row>
    <row r="75" spans="1:12" x14ac:dyDescent="0.4">
      <c r="A75" s="51" t="s">
        <v>194</v>
      </c>
      <c r="L75" s="18">
        <f>CH1</f>
        <v>0</v>
      </c>
    </row>
    <row r="76" spans="1:12" x14ac:dyDescent="0.4">
      <c r="A76" s="51" t="s">
        <v>195</v>
      </c>
      <c r="L76" s="18">
        <f>CI1</f>
        <v>0</v>
      </c>
    </row>
    <row r="77" spans="1:12" x14ac:dyDescent="0.4">
      <c r="A77" s="51" t="s">
        <v>196</v>
      </c>
      <c r="L77" s="18">
        <v>2</v>
      </c>
    </row>
    <row r="78" spans="1:12" x14ac:dyDescent="0.4">
      <c r="A78" s="51" t="s">
        <v>197</v>
      </c>
      <c r="L78" s="18">
        <f>CK1</f>
        <v>0</v>
      </c>
    </row>
    <row r="79" spans="1:12" x14ac:dyDescent="0.4">
      <c r="A79" s="51" t="s">
        <v>198</v>
      </c>
      <c r="L79" s="18">
        <f>CL1</f>
        <v>0</v>
      </c>
    </row>
    <row r="80" spans="1:12" x14ac:dyDescent="0.4">
      <c r="A80" s="51" t="s">
        <v>199</v>
      </c>
      <c r="L80" s="18">
        <f>CM1</f>
        <v>0</v>
      </c>
    </row>
    <row r="81" spans="1:12" x14ac:dyDescent="0.4">
      <c r="A81" s="51" t="s">
        <v>2091</v>
      </c>
      <c r="L81" s="18">
        <f>CN1</f>
        <v>0</v>
      </c>
    </row>
    <row r="82" spans="1:12" x14ac:dyDescent="0.4">
      <c r="A82" s="51" t="s">
        <v>200</v>
      </c>
      <c r="L82" s="18">
        <f>CO1</f>
        <v>0</v>
      </c>
    </row>
    <row r="83" spans="1:12" x14ac:dyDescent="0.4">
      <c r="A83" s="51" t="s">
        <v>201</v>
      </c>
      <c r="L83" s="18">
        <f>CP1</f>
        <v>0</v>
      </c>
    </row>
    <row r="84" spans="1:12" x14ac:dyDescent="0.4">
      <c r="A84" s="51" t="s">
        <v>202</v>
      </c>
      <c r="L84" s="18">
        <f>CQ1</f>
        <v>0</v>
      </c>
    </row>
    <row r="85" spans="1:12" x14ac:dyDescent="0.4">
      <c r="A85" s="51" t="s">
        <v>203</v>
      </c>
      <c r="L85" s="18">
        <f>CR1</f>
        <v>0</v>
      </c>
    </row>
    <row r="86" spans="1:12" x14ac:dyDescent="0.4">
      <c r="A86" s="51" t="s">
        <v>204</v>
      </c>
      <c r="L86" s="18">
        <f>CS1</f>
        <v>0</v>
      </c>
    </row>
    <row r="87" spans="1:12" x14ac:dyDescent="0.4">
      <c r="A87" s="51" t="s">
        <v>205</v>
      </c>
      <c r="L87" s="18">
        <f>CT1</f>
        <v>0</v>
      </c>
    </row>
    <row r="88" spans="1:12" x14ac:dyDescent="0.4">
      <c r="A88" s="51" t="s">
        <v>206</v>
      </c>
      <c r="L88" s="18">
        <f>CU1</f>
        <v>0</v>
      </c>
    </row>
    <row r="89" spans="1:12" x14ac:dyDescent="0.4">
      <c r="A89" s="51" t="s">
        <v>207</v>
      </c>
      <c r="L89" s="18">
        <f>CV1</f>
        <v>0</v>
      </c>
    </row>
    <row r="90" spans="1:12" x14ac:dyDescent="0.4">
      <c r="A90" s="51" t="s">
        <v>208</v>
      </c>
      <c r="L90" s="18">
        <f>CW1</f>
        <v>0</v>
      </c>
    </row>
    <row r="91" spans="1:12" x14ac:dyDescent="0.4">
      <c r="A91" s="51" t="s">
        <v>209</v>
      </c>
      <c r="L91" s="18">
        <f>CX1</f>
        <v>0</v>
      </c>
    </row>
    <row r="92" spans="1:12" x14ac:dyDescent="0.4">
      <c r="A92" s="51" t="s">
        <v>210</v>
      </c>
      <c r="L92" s="18">
        <f>CY1</f>
        <v>0</v>
      </c>
    </row>
    <row r="93" spans="1:12" x14ac:dyDescent="0.4">
      <c r="A93" s="51" t="s">
        <v>211</v>
      </c>
      <c r="L93" s="18">
        <f>CZ1</f>
        <v>0</v>
      </c>
    </row>
    <row r="94" spans="1:12" x14ac:dyDescent="0.4">
      <c r="A94" s="51" t="s">
        <v>212</v>
      </c>
      <c r="L94" s="18">
        <f>DA1</f>
        <v>0</v>
      </c>
    </row>
    <row r="95" spans="1:12" x14ac:dyDescent="0.4">
      <c r="A95" s="51" t="s">
        <v>213</v>
      </c>
      <c r="L95" s="18">
        <f>DB1</f>
        <v>0</v>
      </c>
    </row>
    <row r="96" spans="1:12" x14ac:dyDescent="0.4">
      <c r="A96" s="51" t="s">
        <v>214</v>
      </c>
      <c r="L96" s="18">
        <f>DC1</f>
        <v>0</v>
      </c>
    </row>
    <row r="97" spans="1:12" x14ac:dyDescent="0.4">
      <c r="A97" s="51" t="s">
        <v>215</v>
      </c>
      <c r="L97" s="18">
        <f>DD1</f>
        <v>0</v>
      </c>
    </row>
    <row r="98" spans="1:12" x14ac:dyDescent="0.4">
      <c r="A98" s="51" t="s">
        <v>216</v>
      </c>
      <c r="L98" s="18">
        <f>DE1</f>
        <v>0</v>
      </c>
    </row>
    <row r="99" spans="1:12" x14ac:dyDescent="0.4">
      <c r="A99" s="51" t="s">
        <v>217</v>
      </c>
      <c r="L99" s="18">
        <f>DF1</f>
        <v>0</v>
      </c>
    </row>
    <row r="100" spans="1:12" x14ac:dyDescent="0.4">
      <c r="A100" s="51" t="s">
        <v>218</v>
      </c>
      <c r="L100" s="18">
        <f>DG1</f>
        <v>0</v>
      </c>
    </row>
    <row r="101" spans="1:12" x14ac:dyDescent="0.4">
      <c r="L101" s="17"/>
    </row>
    <row r="102" spans="1:12" x14ac:dyDescent="0.4">
      <c r="L102" s="17"/>
    </row>
    <row r="103" spans="1:12" x14ac:dyDescent="0.4">
      <c r="L103" s="17"/>
    </row>
    <row r="104" spans="1:12" x14ac:dyDescent="0.4">
      <c r="L104" s="17"/>
    </row>
    <row r="105" spans="1:12" x14ac:dyDescent="0.4">
      <c r="L105" s="17"/>
    </row>
  </sheetData>
  <phoneticPr fontId="1"/>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O100"/>
  <sheetViews>
    <sheetView topLeftCell="A25" workbookViewId="0">
      <selection activeCell="B26" sqref="B26:P41"/>
    </sheetView>
  </sheetViews>
  <sheetFormatPr defaultRowHeight="18.75" x14ac:dyDescent="0.4"/>
  <cols>
    <col min="1" max="1" width="18.375" customWidth="1"/>
  </cols>
  <sheetData>
    <row r="1" spans="1:119" x14ac:dyDescent="0.4">
      <c r="A1" s="51" t="s">
        <v>121</v>
      </c>
      <c r="B1">
        <v>6</v>
      </c>
      <c r="C1">
        <v>8</v>
      </c>
      <c r="D1">
        <v>9</v>
      </c>
      <c r="T1" s="50">
        <v>10</v>
      </c>
      <c r="U1" s="50" t="s">
        <v>1373</v>
      </c>
      <c r="V1" s="50" t="s">
        <v>2441</v>
      </c>
      <c r="W1" s="50">
        <v>15</v>
      </c>
      <c r="X1" s="50" t="s">
        <v>2445</v>
      </c>
      <c r="Y1" s="50" t="s">
        <v>2446</v>
      </c>
      <c r="Z1" s="50" t="s">
        <v>2449</v>
      </c>
      <c r="AA1" s="50" t="s">
        <v>1373</v>
      </c>
      <c r="AB1" s="50">
        <v>1</v>
      </c>
      <c r="AC1" s="50" t="s">
        <v>2454</v>
      </c>
      <c r="AD1" s="50" t="s">
        <v>2457</v>
      </c>
      <c r="AE1" s="50">
        <v>15</v>
      </c>
      <c r="AF1" s="50" t="s">
        <v>2458</v>
      </c>
      <c r="AG1" s="50" t="s">
        <v>1206</v>
      </c>
      <c r="AH1" s="50" t="s">
        <v>1480</v>
      </c>
      <c r="AI1" s="50" t="s">
        <v>1392</v>
      </c>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row>
    <row r="2" spans="1:119" x14ac:dyDescent="0.4">
      <c r="A2" s="51" t="s">
        <v>122</v>
      </c>
      <c r="B2">
        <v>1</v>
      </c>
      <c r="C2">
        <v>2</v>
      </c>
      <c r="D2">
        <v>6</v>
      </c>
      <c r="Q2">
        <v>0</v>
      </c>
      <c r="R2">
        <f>COUNTIF($B$1:$P$100,"0")</f>
        <v>0</v>
      </c>
      <c r="T2" s="18" t="str">
        <f>U1</f>
        <v>1,3,15</v>
      </c>
    </row>
    <row r="3" spans="1:119" x14ac:dyDescent="0.4">
      <c r="A3" s="51" t="s">
        <v>123</v>
      </c>
      <c r="B3">
        <v>1</v>
      </c>
      <c r="C3">
        <v>3</v>
      </c>
      <c r="D3">
        <v>15</v>
      </c>
      <c r="Q3">
        <v>1</v>
      </c>
      <c r="R3">
        <f>COUNTIF($B$1:$P$100,"1")</f>
        <v>35</v>
      </c>
      <c r="T3" s="18" t="str">
        <f>V1</f>
        <v>1,2,3,4,9,10,11,15</v>
      </c>
    </row>
    <row r="4" spans="1:119" x14ac:dyDescent="0.4">
      <c r="A4" s="51" t="s">
        <v>124</v>
      </c>
      <c r="B4">
        <v>1</v>
      </c>
      <c r="C4">
        <v>2</v>
      </c>
      <c r="D4">
        <v>5</v>
      </c>
      <c r="Q4">
        <v>2</v>
      </c>
      <c r="R4">
        <f>COUNTIF($B$1:$P$100,"2")</f>
        <v>12</v>
      </c>
      <c r="T4" s="18">
        <f>W1</f>
        <v>15</v>
      </c>
      <c r="V4" s="50" t="s">
        <v>2614</v>
      </c>
      <c r="X4" s="54" t="s">
        <v>2765</v>
      </c>
      <c r="Z4">
        <v>1</v>
      </c>
      <c r="AA4">
        <v>8</v>
      </c>
      <c r="AB4">
        <v>9</v>
      </c>
    </row>
    <row r="5" spans="1:119" x14ac:dyDescent="0.4">
      <c r="A5" s="51" t="s">
        <v>125</v>
      </c>
      <c r="B5">
        <v>2</v>
      </c>
      <c r="C5">
        <v>3</v>
      </c>
      <c r="Q5">
        <v>3</v>
      </c>
      <c r="R5">
        <f>COUNTIF($B$1:$P$100,"3")</f>
        <v>13</v>
      </c>
      <c r="T5" s="18" t="str">
        <f>X1</f>
        <v>1,2,3,13,15</v>
      </c>
      <c r="V5" s="50" t="s">
        <v>1202</v>
      </c>
      <c r="X5" s="54" t="s">
        <v>2769</v>
      </c>
      <c r="Z5">
        <v>1</v>
      </c>
      <c r="AA5">
        <v>6</v>
      </c>
    </row>
    <row r="6" spans="1:119" x14ac:dyDescent="0.4">
      <c r="A6" s="51" t="s">
        <v>126</v>
      </c>
      <c r="B6">
        <v>2</v>
      </c>
      <c r="C6">
        <v>4</v>
      </c>
      <c r="D6">
        <v>5</v>
      </c>
      <c r="E6">
        <v>8</v>
      </c>
      <c r="Q6">
        <v>4</v>
      </c>
      <c r="R6">
        <f>COUNTIF($B$1:$P$100,"4")</f>
        <v>8</v>
      </c>
      <c r="T6" s="18" t="str">
        <f>Y1</f>
        <v>2,9,12</v>
      </c>
      <c r="V6" s="50" t="s">
        <v>1373</v>
      </c>
      <c r="X6" s="54" t="s">
        <v>2773</v>
      </c>
      <c r="Z6">
        <v>1</v>
      </c>
      <c r="AA6">
        <v>2</v>
      </c>
      <c r="AB6">
        <v>3</v>
      </c>
      <c r="AC6">
        <v>11</v>
      </c>
    </row>
    <row r="7" spans="1:119" x14ac:dyDescent="0.4">
      <c r="A7" s="51" t="s">
        <v>127</v>
      </c>
      <c r="B7">
        <v>1</v>
      </c>
      <c r="C7">
        <v>5</v>
      </c>
      <c r="D7">
        <v>6</v>
      </c>
      <c r="E7">
        <v>8</v>
      </c>
      <c r="F7">
        <v>10</v>
      </c>
      <c r="Q7">
        <v>5</v>
      </c>
      <c r="R7">
        <f>COUNTIF($B$1:$P$100,"5")</f>
        <v>6</v>
      </c>
      <c r="T7" s="18" t="str">
        <f>Z1</f>
        <v>1,6,9</v>
      </c>
      <c r="V7" s="50" t="s">
        <v>1212</v>
      </c>
      <c r="X7" s="54" t="s">
        <v>2777</v>
      </c>
      <c r="Z7">
        <v>1</v>
      </c>
      <c r="AA7">
        <v>2</v>
      </c>
      <c r="AB7">
        <v>3</v>
      </c>
      <c r="AC7">
        <v>4</v>
      </c>
      <c r="AD7">
        <v>5</v>
      </c>
      <c r="AE7">
        <v>6</v>
      </c>
      <c r="AF7">
        <v>7</v>
      </c>
      <c r="AG7">
        <v>8</v>
      </c>
      <c r="AH7">
        <v>9</v>
      </c>
      <c r="AI7">
        <v>10</v>
      </c>
      <c r="AJ7">
        <v>11</v>
      </c>
      <c r="AK7">
        <v>12</v>
      </c>
      <c r="AL7">
        <v>13</v>
      </c>
      <c r="AM7">
        <v>14</v>
      </c>
      <c r="AN7">
        <v>15</v>
      </c>
    </row>
    <row r="8" spans="1:119" x14ac:dyDescent="0.4">
      <c r="A8" s="51" t="s">
        <v>128</v>
      </c>
      <c r="B8">
        <v>1</v>
      </c>
      <c r="C8">
        <v>5</v>
      </c>
      <c r="D8">
        <v>8</v>
      </c>
      <c r="Q8">
        <v>6</v>
      </c>
      <c r="R8">
        <f>COUNTIF($B$1:$P$100,"6")</f>
        <v>11</v>
      </c>
      <c r="T8" s="18" t="str">
        <f>AA1</f>
        <v>1,3,15</v>
      </c>
      <c r="V8" s="50" t="s">
        <v>1480</v>
      </c>
      <c r="X8" s="54" t="s">
        <v>2780</v>
      </c>
      <c r="Z8">
        <v>1</v>
      </c>
      <c r="AA8">
        <v>3</v>
      </c>
    </row>
    <row r="9" spans="1:119" x14ac:dyDescent="0.4">
      <c r="A9" s="51" t="s">
        <v>129</v>
      </c>
      <c r="B9">
        <v>1</v>
      </c>
      <c r="C9">
        <v>3</v>
      </c>
      <c r="D9">
        <v>15</v>
      </c>
      <c r="Q9">
        <v>7</v>
      </c>
      <c r="R9">
        <f>COUNTIF($B$1:$P$100,"7")</f>
        <v>6</v>
      </c>
      <c r="T9" s="18">
        <f>AB1</f>
        <v>1</v>
      </c>
      <c r="V9" s="50" t="s">
        <v>2712</v>
      </c>
      <c r="X9" s="54">
        <v>1</v>
      </c>
      <c r="Z9">
        <v>1</v>
      </c>
    </row>
    <row r="10" spans="1:119" x14ac:dyDescent="0.4">
      <c r="A10" s="51" t="s">
        <v>130</v>
      </c>
      <c r="B10">
        <v>1</v>
      </c>
      <c r="Q10">
        <v>8</v>
      </c>
      <c r="R10">
        <f>COUNTIF($B$1:$P$100,"8")</f>
        <v>14</v>
      </c>
      <c r="T10" s="18" t="str">
        <f>AC1</f>
        <v>1,2,14</v>
      </c>
      <c r="V10" s="50" t="s">
        <v>2715</v>
      </c>
      <c r="X10" s="54" t="s">
        <v>2786</v>
      </c>
      <c r="Z10">
        <v>1</v>
      </c>
      <c r="AA10">
        <v>3</v>
      </c>
      <c r="AB10">
        <v>6</v>
      </c>
      <c r="AC10">
        <v>7</v>
      </c>
      <c r="AD10">
        <v>12</v>
      </c>
      <c r="AE10">
        <v>13</v>
      </c>
    </row>
    <row r="11" spans="1:119" x14ac:dyDescent="0.4">
      <c r="A11" s="51" t="s">
        <v>131</v>
      </c>
      <c r="B11">
        <v>1</v>
      </c>
      <c r="C11">
        <v>3</v>
      </c>
      <c r="D11">
        <v>15</v>
      </c>
      <c r="Q11">
        <v>9</v>
      </c>
      <c r="R11">
        <f>COUNTIF($B$1:$P$100,"9")</f>
        <v>8</v>
      </c>
      <c r="T11" s="18" t="str">
        <f>AD1</f>
        <v>4,5,8</v>
      </c>
      <c r="V11" s="50" t="s">
        <v>2719</v>
      </c>
      <c r="X11" s="54">
        <v>1</v>
      </c>
      <c r="Z11">
        <v>1</v>
      </c>
    </row>
    <row r="12" spans="1:119" x14ac:dyDescent="0.4">
      <c r="A12" s="51" t="s">
        <v>132</v>
      </c>
      <c r="B12">
        <v>2</v>
      </c>
      <c r="C12">
        <v>12</v>
      </c>
      <c r="Q12">
        <v>10</v>
      </c>
      <c r="R12">
        <f>COUNTIF($B$1:$P$100,"10")</f>
        <v>5</v>
      </c>
      <c r="T12" s="18">
        <f>AE1</f>
        <v>15</v>
      </c>
      <c r="V12" s="50" t="s">
        <v>1373</v>
      </c>
      <c r="X12" s="54">
        <v>1</v>
      </c>
      <c r="Z12">
        <v>1</v>
      </c>
    </row>
    <row r="13" spans="1:119" x14ac:dyDescent="0.4">
      <c r="A13" s="51" t="s">
        <v>133</v>
      </c>
      <c r="B13">
        <v>1</v>
      </c>
      <c r="C13">
        <v>3</v>
      </c>
      <c r="D13">
        <v>6</v>
      </c>
      <c r="E13">
        <v>9</v>
      </c>
      <c r="F13">
        <v>10</v>
      </c>
      <c r="G13">
        <v>12</v>
      </c>
      <c r="H13">
        <v>15</v>
      </c>
      <c r="Q13">
        <v>11</v>
      </c>
      <c r="R13">
        <f>COUNTIF($B$1:$P$100,"11")</f>
        <v>4</v>
      </c>
      <c r="T13" s="18" t="str">
        <f>AF1</f>
        <v>1,3,11,15</v>
      </c>
      <c r="V13" s="50">
        <v>1</v>
      </c>
      <c r="X13" s="54">
        <v>1</v>
      </c>
      <c r="Z13">
        <v>1</v>
      </c>
    </row>
    <row r="14" spans="1:119" x14ac:dyDescent="0.4">
      <c r="A14" s="51" t="s">
        <v>134</v>
      </c>
      <c r="B14">
        <v>1</v>
      </c>
      <c r="C14">
        <v>2</v>
      </c>
      <c r="D14">
        <v>3</v>
      </c>
      <c r="E14">
        <v>6</v>
      </c>
      <c r="F14">
        <v>7</v>
      </c>
      <c r="G14">
        <v>8</v>
      </c>
      <c r="H14">
        <v>10</v>
      </c>
      <c r="I14">
        <v>11</v>
      </c>
      <c r="Q14">
        <v>12</v>
      </c>
      <c r="R14">
        <f>COUNTIF($B$1:$P$100,"12")</f>
        <v>4</v>
      </c>
      <c r="T14" s="18" t="str">
        <f>AG1</f>
        <v>1,2</v>
      </c>
      <c r="V14" s="50" t="s">
        <v>1373</v>
      </c>
      <c r="X14" s="54" t="s">
        <v>2788</v>
      </c>
      <c r="Z14">
        <v>1</v>
      </c>
      <c r="AA14">
        <v>4</v>
      </c>
    </row>
    <row r="15" spans="1:119" x14ac:dyDescent="0.4">
      <c r="A15" s="51" t="s">
        <v>135</v>
      </c>
      <c r="B15">
        <v>1</v>
      </c>
      <c r="C15">
        <v>4</v>
      </c>
      <c r="D15">
        <v>6</v>
      </c>
      <c r="E15">
        <v>7</v>
      </c>
      <c r="F15">
        <v>8</v>
      </c>
      <c r="Q15">
        <v>13</v>
      </c>
      <c r="R15">
        <f>COUNTIF($B$1:$P$100,"13")</f>
        <v>2</v>
      </c>
      <c r="T15" s="18" t="str">
        <f>AH1</f>
        <v>2,3</v>
      </c>
      <c r="V15" s="50" t="s">
        <v>2729</v>
      </c>
      <c r="X15" s="54" t="s">
        <v>2792</v>
      </c>
      <c r="Z15">
        <v>1</v>
      </c>
      <c r="AA15">
        <v>4</v>
      </c>
      <c r="AB15">
        <v>8</v>
      </c>
    </row>
    <row r="16" spans="1:119" x14ac:dyDescent="0.4">
      <c r="A16" s="51" t="s">
        <v>136</v>
      </c>
      <c r="B16">
        <v>1</v>
      </c>
      <c r="C16">
        <v>2</v>
      </c>
      <c r="Q16">
        <v>14</v>
      </c>
      <c r="R16">
        <f>COUNTIF($B$1:$P$100,"14")</f>
        <v>1</v>
      </c>
      <c r="T16" s="18" t="str">
        <f>AI1</f>
        <v>1,9</v>
      </c>
      <c r="V16" s="50" t="s">
        <v>2730</v>
      </c>
      <c r="X16" s="54" t="s">
        <v>2795</v>
      </c>
      <c r="Z16">
        <v>1</v>
      </c>
      <c r="AA16">
        <v>8</v>
      </c>
      <c r="AB16">
        <v>9</v>
      </c>
    </row>
    <row r="17" spans="1:28" x14ac:dyDescent="0.4">
      <c r="A17" s="51" t="s">
        <v>137</v>
      </c>
      <c r="B17">
        <v>1</v>
      </c>
      <c r="C17">
        <v>2</v>
      </c>
      <c r="D17">
        <v>8</v>
      </c>
      <c r="Q17">
        <v>15</v>
      </c>
      <c r="R17">
        <f>COUNTIF($B$1:$P$100,"15")</f>
        <v>6</v>
      </c>
      <c r="T17" s="18">
        <f>AJ1</f>
        <v>0</v>
      </c>
      <c r="V17" s="50" t="s">
        <v>2736</v>
      </c>
      <c r="X17" s="54" t="s">
        <v>2797</v>
      </c>
      <c r="Z17">
        <v>1</v>
      </c>
      <c r="AA17">
        <v>4</v>
      </c>
      <c r="AB17">
        <v>6</v>
      </c>
    </row>
    <row r="18" spans="1:28" x14ac:dyDescent="0.4">
      <c r="A18" s="51" t="s">
        <v>138</v>
      </c>
      <c r="B18">
        <v>4</v>
      </c>
      <c r="C18">
        <v>6</v>
      </c>
      <c r="D18">
        <v>7</v>
      </c>
      <c r="E18">
        <v>8</v>
      </c>
      <c r="F18">
        <v>9</v>
      </c>
      <c r="G18">
        <v>11</v>
      </c>
      <c r="Q18">
        <v>16</v>
      </c>
      <c r="R18">
        <f>COUNTIF($B$1:$P$100,"16")</f>
        <v>0</v>
      </c>
      <c r="T18" s="18">
        <f>AK1</f>
        <v>0</v>
      </c>
      <c r="V18" s="50" t="s">
        <v>2739</v>
      </c>
      <c r="X18" s="54" t="s">
        <v>2800</v>
      </c>
      <c r="Z18">
        <v>7</v>
      </c>
      <c r="AA18">
        <v>8</v>
      </c>
    </row>
    <row r="19" spans="1:28" x14ac:dyDescent="0.4">
      <c r="A19" s="51" t="s">
        <v>139</v>
      </c>
      <c r="B19">
        <v>1</v>
      </c>
      <c r="C19">
        <v>15</v>
      </c>
      <c r="T19" s="18">
        <f>AL1</f>
        <v>0</v>
      </c>
      <c r="V19" s="50" t="s">
        <v>1206</v>
      </c>
    </row>
    <row r="20" spans="1:28" x14ac:dyDescent="0.4">
      <c r="A20" s="51" t="s">
        <v>140</v>
      </c>
      <c r="B20">
        <v>1</v>
      </c>
      <c r="T20" s="18">
        <f>AM1</f>
        <v>0</v>
      </c>
      <c r="V20" s="50" t="s">
        <v>1846</v>
      </c>
    </row>
    <row r="21" spans="1:28" x14ac:dyDescent="0.4">
      <c r="A21" s="51" t="s">
        <v>1100</v>
      </c>
      <c r="B21">
        <v>1</v>
      </c>
      <c r="C21">
        <v>2</v>
      </c>
      <c r="D21">
        <v>3</v>
      </c>
      <c r="E21">
        <v>9</v>
      </c>
      <c r="F21">
        <v>10</v>
      </c>
      <c r="T21" s="18">
        <f>AN1</f>
        <v>0</v>
      </c>
      <c r="U21" s="17"/>
      <c r="V21" s="50" t="s">
        <v>2746</v>
      </c>
      <c r="W21" s="17"/>
      <c r="X21" s="17"/>
    </row>
    <row r="22" spans="1:28" x14ac:dyDescent="0.4">
      <c r="A22" s="51" t="s">
        <v>142</v>
      </c>
      <c r="B22">
        <v>1</v>
      </c>
      <c r="C22">
        <v>2</v>
      </c>
      <c r="D22">
        <v>9</v>
      </c>
      <c r="T22" s="18">
        <f>AO1</f>
        <v>0</v>
      </c>
      <c r="V22" s="50" t="s">
        <v>1246</v>
      </c>
    </row>
    <row r="23" spans="1:28" x14ac:dyDescent="0.4">
      <c r="A23" s="51" t="s">
        <v>143</v>
      </c>
      <c r="B23">
        <v>1</v>
      </c>
      <c r="T23" s="18">
        <f>AP1</f>
        <v>0</v>
      </c>
      <c r="V23" s="50">
        <v>1</v>
      </c>
    </row>
    <row r="24" spans="1:28" x14ac:dyDescent="0.4">
      <c r="A24" s="51" t="s">
        <v>144</v>
      </c>
      <c r="B24">
        <v>1</v>
      </c>
      <c r="C24">
        <v>3</v>
      </c>
      <c r="D24">
        <v>4</v>
      </c>
      <c r="T24" s="18">
        <f>AQ1</f>
        <v>0</v>
      </c>
      <c r="V24" s="50" t="s">
        <v>2750</v>
      </c>
    </row>
    <row r="25" spans="1:28" x14ac:dyDescent="0.4">
      <c r="A25" s="51" t="s">
        <v>145</v>
      </c>
      <c r="B25">
        <v>1</v>
      </c>
      <c r="C25">
        <v>3</v>
      </c>
      <c r="T25" s="18">
        <f>AR1</f>
        <v>0</v>
      </c>
      <c r="V25" s="50" t="s">
        <v>1245</v>
      </c>
    </row>
    <row r="26" spans="1:28" x14ac:dyDescent="0.4">
      <c r="A26" s="51" t="s">
        <v>146</v>
      </c>
      <c r="B26">
        <v>1</v>
      </c>
      <c r="C26">
        <v>8</v>
      </c>
      <c r="D26">
        <v>9</v>
      </c>
      <c r="T26" s="18">
        <f>AS1</f>
        <v>0</v>
      </c>
      <c r="V26" s="50"/>
    </row>
    <row r="27" spans="1:28" x14ac:dyDescent="0.4">
      <c r="A27" s="51" t="s">
        <v>147</v>
      </c>
      <c r="B27">
        <v>1</v>
      </c>
      <c r="C27">
        <v>6</v>
      </c>
      <c r="T27" s="18">
        <f>AT1</f>
        <v>0</v>
      </c>
      <c r="V27" s="50"/>
    </row>
    <row r="28" spans="1:28" x14ac:dyDescent="0.4">
      <c r="A28" s="51" t="s">
        <v>148</v>
      </c>
      <c r="B28">
        <v>1</v>
      </c>
      <c r="C28">
        <v>2</v>
      </c>
      <c r="D28">
        <v>3</v>
      </c>
      <c r="E28">
        <v>11</v>
      </c>
      <c r="T28" s="18">
        <f>AU1</f>
        <v>0</v>
      </c>
      <c r="V28" s="50"/>
    </row>
    <row r="29" spans="1:28" x14ac:dyDescent="0.4">
      <c r="A29" s="51" t="s">
        <v>149</v>
      </c>
      <c r="B29">
        <v>1</v>
      </c>
      <c r="C29">
        <v>2</v>
      </c>
      <c r="D29">
        <v>3</v>
      </c>
      <c r="E29">
        <v>4</v>
      </c>
      <c r="F29">
        <v>5</v>
      </c>
      <c r="G29">
        <v>6</v>
      </c>
      <c r="H29">
        <v>7</v>
      </c>
      <c r="I29">
        <v>8</v>
      </c>
      <c r="J29">
        <v>9</v>
      </c>
      <c r="K29">
        <v>10</v>
      </c>
      <c r="L29">
        <v>11</v>
      </c>
      <c r="M29">
        <v>12</v>
      </c>
      <c r="N29">
        <v>13</v>
      </c>
      <c r="O29">
        <v>14</v>
      </c>
      <c r="P29">
        <v>15</v>
      </c>
      <c r="T29" s="18">
        <f>AV1</f>
        <v>0</v>
      </c>
      <c r="V29" s="50"/>
    </row>
    <row r="30" spans="1:28" x14ac:dyDescent="0.4">
      <c r="A30" s="51" t="s">
        <v>150</v>
      </c>
      <c r="B30">
        <v>1</v>
      </c>
      <c r="C30">
        <v>3</v>
      </c>
      <c r="T30" s="18">
        <f>AW1</f>
        <v>0</v>
      </c>
      <c r="V30" s="50"/>
    </row>
    <row r="31" spans="1:28" x14ac:dyDescent="0.4">
      <c r="A31" s="51" t="s">
        <v>151</v>
      </c>
      <c r="B31">
        <v>1</v>
      </c>
      <c r="T31" s="18">
        <f>AX1</f>
        <v>0</v>
      </c>
      <c r="V31" s="50"/>
    </row>
    <row r="32" spans="1:28" x14ac:dyDescent="0.4">
      <c r="A32" s="51" t="s">
        <v>152</v>
      </c>
      <c r="B32">
        <v>1</v>
      </c>
      <c r="C32">
        <v>3</v>
      </c>
      <c r="D32">
        <v>6</v>
      </c>
      <c r="E32">
        <v>7</v>
      </c>
      <c r="F32">
        <v>12</v>
      </c>
      <c r="G32">
        <v>13</v>
      </c>
      <c r="T32" s="18">
        <f>AY1</f>
        <v>0</v>
      </c>
      <c r="V32" s="50"/>
    </row>
    <row r="33" spans="1:22" x14ac:dyDescent="0.4">
      <c r="A33" s="51" t="s">
        <v>153</v>
      </c>
      <c r="B33">
        <v>1</v>
      </c>
      <c r="T33" s="18">
        <f>AZ1</f>
        <v>0</v>
      </c>
      <c r="V33" s="50"/>
    </row>
    <row r="34" spans="1:22" x14ac:dyDescent="0.4">
      <c r="A34" s="51" t="s">
        <v>154</v>
      </c>
      <c r="B34">
        <v>1</v>
      </c>
      <c r="T34" s="18">
        <f>BA1</f>
        <v>0</v>
      </c>
      <c r="V34" s="50"/>
    </row>
    <row r="35" spans="1:22" x14ac:dyDescent="0.4">
      <c r="A35" s="51" t="s">
        <v>155</v>
      </c>
      <c r="B35">
        <v>1</v>
      </c>
      <c r="T35" s="18">
        <f>BB1</f>
        <v>0</v>
      </c>
      <c r="V35" s="50"/>
    </row>
    <row r="36" spans="1:22" x14ac:dyDescent="0.4">
      <c r="A36" s="51" t="s">
        <v>156</v>
      </c>
      <c r="B36">
        <v>1</v>
      </c>
      <c r="C36">
        <v>4</v>
      </c>
      <c r="T36" s="18">
        <f>BC1</f>
        <v>0</v>
      </c>
      <c r="V36" s="50"/>
    </row>
    <row r="37" spans="1:22" x14ac:dyDescent="0.4">
      <c r="A37" s="51" t="s">
        <v>157</v>
      </c>
      <c r="B37">
        <v>1</v>
      </c>
      <c r="C37">
        <v>4</v>
      </c>
      <c r="D37">
        <v>8</v>
      </c>
      <c r="T37" s="18">
        <f>BD1</f>
        <v>0</v>
      </c>
      <c r="V37" s="50"/>
    </row>
    <row r="38" spans="1:22" x14ac:dyDescent="0.4">
      <c r="A38" s="51" t="s">
        <v>158</v>
      </c>
      <c r="B38">
        <v>1</v>
      </c>
      <c r="C38">
        <v>8</v>
      </c>
      <c r="D38">
        <v>9</v>
      </c>
      <c r="T38" s="18">
        <f>BE1</f>
        <v>0</v>
      </c>
      <c r="V38" s="50"/>
    </row>
    <row r="39" spans="1:22" x14ac:dyDescent="0.4">
      <c r="A39" s="51" t="s">
        <v>159</v>
      </c>
      <c r="B39">
        <v>1</v>
      </c>
      <c r="C39">
        <v>4</v>
      </c>
      <c r="D39">
        <v>6</v>
      </c>
      <c r="T39" s="18">
        <f>BF1</f>
        <v>0</v>
      </c>
      <c r="V39" s="50"/>
    </row>
    <row r="40" spans="1:22" x14ac:dyDescent="0.4">
      <c r="A40" s="51" t="s">
        <v>160</v>
      </c>
      <c r="B40">
        <v>7</v>
      </c>
      <c r="C40">
        <v>8</v>
      </c>
      <c r="T40" s="18">
        <f>BG1</f>
        <v>0</v>
      </c>
      <c r="V40" s="50"/>
    </row>
    <row r="41" spans="1:22" x14ac:dyDescent="0.4">
      <c r="A41" s="51" t="s">
        <v>625</v>
      </c>
      <c r="B41">
        <v>1</v>
      </c>
      <c r="C41">
        <v>5</v>
      </c>
      <c r="D41">
        <v>8</v>
      </c>
      <c r="T41" s="18">
        <f>BH1</f>
        <v>0</v>
      </c>
      <c r="V41" s="50"/>
    </row>
    <row r="42" spans="1:22" x14ac:dyDescent="0.4">
      <c r="A42" s="51" t="s">
        <v>161</v>
      </c>
      <c r="T42" s="18">
        <f>BI1</f>
        <v>0</v>
      </c>
      <c r="V42" s="50"/>
    </row>
    <row r="43" spans="1:22" x14ac:dyDescent="0.4">
      <c r="A43" s="51" t="s">
        <v>162</v>
      </c>
      <c r="T43" s="18">
        <f>BJ1</f>
        <v>0</v>
      </c>
      <c r="V43" s="50"/>
    </row>
    <row r="44" spans="1:22" x14ac:dyDescent="0.4">
      <c r="A44" s="51" t="s">
        <v>163</v>
      </c>
      <c r="T44" s="18">
        <f>BK1</f>
        <v>0</v>
      </c>
      <c r="V44" s="50"/>
    </row>
    <row r="45" spans="1:22" x14ac:dyDescent="0.4">
      <c r="A45" s="51" t="s">
        <v>164</v>
      </c>
      <c r="T45" s="18">
        <f>BL1</f>
        <v>0</v>
      </c>
      <c r="V45" s="50"/>
    </row>
    <row r="46" spans="1:22" x14ac:dyDescent="0.4">
      <c r="A46" s="51" t="s">
        <v>165</v>
      </c>
      <c r="T46" s="18">
        <f>BM1</f>
        <v>0</v>
      </c>
      <c r="V46" s="50"/>
    </row>
    <row r="47" spans="1:22" x14ac:dyDescent="0.4">
      <c r="A47" s="51" t="s">
        <v>166</v>
      </c>
      <c r="T47" s="18">
        <f>BN1</f>
        <v>0</v>
      </c>
      <c r="V47" s="50"/>
    </row>
    <row r="48" spans="1:22" x14ac:dyDescent="0.4">
      <c r="A48" s="51" t="s">
        <v>167</v>
      </c>
      <c r="T48" s="18">
        <f>BO1</f>
        <v>0</v>
      </c>
      <c r="V48" s="50"/>
    </row>
    <row r="49" spans="1:22" x14ac:dyDescent="0.4">
      <c r="A49" s="51" t="s">
        <v>168</v>
      </c>
      <c r="T49" s="18">
        <f>BP1</f>
        <v>0</v>
      </c>
      <c r="V49" s="50"/>
    </row>
    <row r="50" spans="1:22" x14ac:dyDescent="0.4">
      <c r="A50" s="51" t="s">
        <v>169</v>
      </c>
      <c r="T50" s="18">
        <f>BQ1</f>
        <v>0</v>
      </c>
      <c r="V50" s="50"/>
    </row>
    <row r="51" spans="1:22" x14ac:dyDescent="0.4">
      <c r="A51" s="51" t="s">
        <v>170</v>
      </c>
      <c r="T51" s="18">
        <f>BR1</f>
        <v>0</v>
      </c>
      <c r="V51" s="50"/>
    </row>
    <row r="52" spans="1:22" x14ac:dyDescent="0.4">
      <c r="A52" s="51" t="s">
        <v>171</v>
      </c>
      <c r="T52" s="18">
        <f>BS1</f>
        <v>0</v>
      </c>
      <c r="V52" s="50"/>
    </row>
    <row r="53" spans="1:22" x14ac:dyDescent="0.4">
      <c r="A53" s="51" t="s">
        <v>172</v>
      </c>
      <c r="T53" s="18">
        <f>BT1</f>
        <v>0</v>
      </c>
      <c r="V53" s="50"/>
    </row>
    <row r="54" spans="1:22" x14ac:dyDescent="0.4">
      <c r="A54" s="51" t="s">
        <v>173</v>
      </c>
      <c r="T54" s="18">
        <f>BU1</f>
        <v>0</v>
      </c>
      <c r="V54" s="50"/>
    </row>
    <row r="55" spans="1:22" x14ac:dyDescent="0.4">
      <c r="A55" s="51" t="s">
        <v>174</v>
      </c>
      <c r="T55" s="18">
        <f>BV1</f>
        <v>0</v>
      </c>
      <c r="V55" s="50"/>
    </row>
    <row r="56" spans="1:22" x14ac:dyDescent="0.4">
      <c r="A56" s="51" t="s">
        <v>175</v>
      </c>
      <c r="T56" s="18">
        <f>BW1</f>
        <v>0</v>
      </c>
    </row>
    <row r="57" spans="1:22" x14ac:dyDescent="0.4">
      <c r="A57" s="51" t="s">
        <v>176</v>
      </c>
      <c r="T57" s="18">
        <f>BX1</f>
        <v>0</v>
      </c>
    </row>
    <row r="58" spans="1:22" x14ac:dyDescent="0.4">
      <c r="A58" s="51" t="s">
        <v>177</v>
      </c>
      <c r="T58" s="18">
        <f>BY1</f>
        <v>0</v>
      </c>
    </row>
    <row r="59" spans="1:22" x14ac:dyDescent="0.4">
      <c r="A59" s="51" t="s">
        <v>178</v>
      </c>
      <c r="T59" s="18">
        <f>BZ1</f>
        <v>0</v>
      </c>
    </row>
    <row r="60" spans="1:22" x14ac:dyDescent="0.4">
      <c r="A60" s="51" t="s">
        <v>179</v>
      </c>
      <c r="T60" s="18">
        <f>CA1</f>
        <v>0</v>
      </c>
    </row>
    <row r="61" spans="1:22" x14ac:dyDescent="0.4">
      <c r="A61" s="51" t="s">
        <v>1700</v>
      </c>
      <c r="T61" s="18">
        <f>CB1</f>
        <v>0</v>
      </c>
    </row>
    <row r="62" spans="1:22" x14ac:dyDescent="0.4">
      <c r="A62" s="51" t="s">
        <v>181</v>
      </c>
      <c r="T62" s="18">
        <f>CC1</f>
        <v>0</v>
      </c>
    </row>
    <row r="63" spans="1:22" x14ac:dyDescent="0.4">
      <c r="A63" s="51" t="s">
        <v>182</v>
      </c>
      <c r="T63" s="18">
        <f>CD1</f>
        <v>0</v>
      </c>
    </row>
    <row r="64" spans="1:22" x14ac:dyDescent="0.4">
      <c r="A64" s="51" t="s">
        <v>183</v>
      </c>
      <c r="T64" s="18">
        <f>CE1</f>
        <v>0</v>
      </c>
    </row>
    <row r="65" spans="1:20" x14ac:dyDescent="0.4">
      <c r="A65" s="51" t="s">
        <v>184</v>
      </c>
      <c r="T65" s="18">
        <f>CF1</f>
        <v>0</v>
      </c>
    </row>
    <row r="66" spans="1:20" x14ac:dyDescent="0.4">
      <c r="A66" s="51" t="s">
        <v>185</v>
      </c>
      <c r="T66" s="18">
        <f>CG1</f>
        <v>0</v>
      </c>
    </row>
    <row r="67" spans="1:20" x14ac:dyDescent="0.4">
      <c r="A67" s="51" t="s">
        <v>186</v>
      </c>
      <c r="T67" s="18">
        <f>CH1</f>
        <v>0</v>
      </c>
    </row>
    <row r="68" spans="1:20" x14ac:dyDescent="0.4">
      <c r="A68" s="51" t="s">
        <v>187</v>
      </c>
      <c r="T68" s="18">
        <f>CI1</f>
        <v>0</v>
      </c>
    </row>
    <row r="69" spans="1:20" x14ac:dyDescent="0.4">
      <c r="A69" s="51" t="s">
        <v>188</v>
      </c>
      <c r="T69" s="18">
        <f>CJ1</f>
        <v>0</v>
      </c>
    </row>
    <row r="70" spans="1:20" x14ac:dyDescent="0.4">
      <c r="A70" s="51" t="s">
        <v>189</v>
      </c>
      <c r="T70" s="18">
        <f>CK1</f>
        <v>0</v>
      </c>
    </row>
    <row r="71" spans="1:20" x14ac:dyDescent="0.4">
      <c r="A71" s="51" t="s">
        <v>190</v>
      </c>
      <c r="T71" s="18">
        <f>CL1</f>
        <v>0</v>
      </c>
    </row>
    <row r="72" spans="1:20" x14ac:dyDescent="0.4">
      <c r="A72" s="51" t="s">
        <v>191</v>
      </c>
      <c r="T72" s="18">
        <f>CM1</f>
        <v>0</v>
      </c>
    </row>
    <row r="73" spans="1:20" x14ac:dyDescent="0.4">
      <c r="A73" s="51" t="s">
        <v>192</v>
      </c>
      <c r="T73" s="18">
        <f>CN1</f>
        <v>0</v>
      </c>
    </row>
    <row r="74" spans="1:20" x14ac:dyDescent="0.4">
      <c r="A74" s="51" t="s">
        <v>193</v>
      </c>
      <c r="T74" s="18">
        <f>CO1</f>
        <v>0</v>
      </c>
    </row>
    <row r="75" spans="1:20" x14ac:dyDescent="0.4">
      <c r="A75" s="51" t="s">
        <v>194</v>
      </c>
      <c r="T75" s="18">
        <f>CP1</f>
        <v>0</v>
      </c>
    </row>
    <row r="76" spans="1:20" x14ac:dyDescent="0.4">
      <c r="A76" s="51" t="s">
        <v>195</v>
      </c>
      <c r="T76" s="18">
        <f>CQ1</f>
        <v>0</v>
      </c>
    </row>
    <row r="77" spans="1:20" x14ac:dyDescent="0.4">
      <c r="A77" s="51" t="s">
        <v>196</v>
      </c>
      <c r="T77" s="18">
        <v>2</v>
      </c>
    </row>
    <row r="78" spans="1:20" x14ac:dyDescent="0.4">
      <c r="A78" s="51" t="s">
        <v>197</v>
      </c>
      <c r="T78" s="18">
        <f>CS1</f>
        <v>0</v>
      </c>
    </row>
    <row r="79" spans="1:20" x14ac:dyDescent="0.4">
      <c r="A79" s="51" t="s">
        <v>198</v>
      </c>
      <c r="T79" s="18">
        <f>CT1</f>
        <v>0</v>
      </c>
    </row>
    <row r="80" spans="1:20" x14ac:dyDescent="0.4">
      <c r="A80" s="51" t="s">
        <v>199</v>
      </c>
      <c r="T80" s="18">
        <f>CU1</f>
        <v>0</v>
      </c>
    </row>
    <row r="81" spans="1:20" x14ac:dyDescent="0.4">
      <c r="A81" s="51" t="s">
        <v>2091</v>
      </c>
      <c r="T81" s="18">
        <f>CV1</f>
        <v>0</v>
      </c>
    </row>
    <row r="82" spans="1:20" x14ac:dyDescent="0.4">
      <c r="A82" s="51" t="s">
        <v>200</v>
      </c>
      <c r="T82" s="18">
        <f>CW1</f>
        <v>0</v>
      </c>
    </row>
    <row r="83" spans="1:20" x14ac:dyDescent="0.4">
      <c r="A83" s="51" t="s">
        <v>201</v>
      </c>
      <c r="T83" s="18">
        <f>CX1</f>
        <v>0</v>
      </c>
    </row>
    <row r="84" spans="1:20" x14ac:dyDescent="0.4">
      <c r="A84" s="51" t="s">
        <v>202</v>
      </c>
      <c r="T84" s="18">
        <f>CY1</f>
        <v>0</v>
      </c>
    </row>
    <row r="85" spans="1:20" x14ac:dyDescent="0.4">
      <c r="A85" s="51" t="s">
        <v>203</v>
      </c>
      <c r="T85" s="18">
        <f>CZ1</f>
        <v>0</v>
      </c>
    </row>
    <row r="86" spans="1:20" x14ac:dyDescent="0.4">
      <c r="A86" s="51" t="s">
        <v>204</v>
      </c>
      <c r="T86" s="18">
        <f>DA1</f>
        <v>0</v>
      </c>
    </row>
    <row r="87" spans="1:20" x14ac:dyDescent="0.4">
      <c r="A87" s="51" t="s">
        <v>205</v>
      </c>
      <c r="T87" s="18">
        <f>DB1</f>
        <v>0</v>
      </c>
    </row>
    <row r="88" spans="1:20" x14ac:dyDescent="0.4">
      <c r="A88" s="51" t="s">
        <v>206</v>
      </c>
      <c r="T88" s="18">
        <f>DC1</f>
        <v>0</v>
      </c>
    </row>
    <row r="89" spans="1:20" x14ac:dyDescent="0.4">
      <c r="A89" s="51" t="s">
        <v>207</v>
      </c>
      <c r="T89" s="18">
        <f>DD1</f>
        <v>0</v>
      </c>
    </row>
    <row r="90" spans="1:20" x14ac:dyDescent="0.4">
      <c r="A90" s="51" t="s">
        <v>208</v>
      </c>
      <c r="T90" s="18">
        <f>DE1</f>
        <v>0</v>
      </c>
    </row>
    <row r="91" spans="1:20" x14ac:dyDescent="0.4">
      <c r="A91" s="51" t="s">
        <v>209</v>
      </c>
      <c r="T91" s="18">
        <f>DF1</f>
        <v>0</v>
      </c>
    </row>
    <row r="92" spans="1:20" x14ac:dyDescent="0.4">
      <c r="A92" s="51" t="s">
        <v>210</v>
      </c>
      <c r="T92" s="18">
        <f>DG1</f>
        <v>0</v>
      </c>
    </row>
    <row r="93" spans="1:20" x14ac:dyDescent="0.4">
      <c r="A93" s="51" t="s">
        <v>211</v>
      </c>
      <c r="T93" s="18">
        <f>DH1</f>
        <v>0</v>
      </c>
    </row>
    <row r="94" spans="1:20" x14ac:dyDescent="0.4">
      <c r="A94" s="51" t="s">
        <v>212</v>
      </c>
      <c r="T94" s="18">
        <f>DI1</f>
        <v>0</v>
      </c>
    </row>
    <row r="95" spans="1:20" x14ac:dyDescent="0.4">
      <c r="A95" s="51" t="s">
        <v>213</v>
      </c>
      <c r="T95" s="18">
        <f>DJ1</f>
        <v>0</v>
      </c>
    </row>
    <row r="96" spans="1:20" x14ac:dyDescent="0.4">
      <c r="A96" s="51" t="s">
        <v>214</v>
      </c>
      <c r="T96" s="18">
        <f>DK1</f>
        <v>0</v>
      </c>
    </row>
    <row r="97" spans="1:20" x14ac:dyDescent="0.4">
      <c r="A97" s="51" t="s">
        <v>215</v>
      </c>
      <c r="T97" s="18">
        <f>DL1</f>
        <v>0</v>
      </c>
    </row>
    <row r="98" spans="1:20" x14ac:dyDescent="0.4">
      <c r="A98" s="51" t="s">
        <v>216</v>
      </c>
      <c r="T98" s="18">
        <f>DM1</f>
        <v>0</v>
      </c>
    </row>
    <row r="99" spans="1:20" x14ac:dyDescent="0.4">
      <c r="A99" s="51" t="s">
        <v>217</v>
      </c>
      <c r="T99" s="18">
        <f>DN1</f>
        <v>0</v>
      </c>
    </row>
    <row r="100" spans="1:20" x14ac:dyDescent="0.4">
      <c r="A100" s="51" t="s">
        <v>218</v>
      </c>
      <c r="T100" s="18">
        <f>DO1</f>
        <v>0</v>
      </c>
    </row>
  </sheetData>
  <phoneticPr fontId="1"/>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topLeftCell="A120" workbookViewId="0">
      <selection activeCell="Q112" sqref="Q112"/>
    </sheetView>
  </sheetViews>
  <sheetFormatPr defaultRowHeight="18.75" x14ac:dyDescent="0.4"/>
  <cols>
    <col min="1" max="1" width="7.375" style="2" customWidth="1"/>
    <col min="2" max="21" width="6.125" customWidth="1"/>
  </cols>
  <sheetData>
    <row r="1" spans="1:22" x14ac:dyDescent="0.4">
      <c r="A1" s="3"/>
      <c r="B1" s="3" t="s">
        <v>1600</v>
      </c>
      <c r="C1" s="3" t="s">
        <v>1601</v>
      </c>
      <c r="D1" s="3" t="s">
        <v>1602</v>
      </c>
      <c r="E1" s="3" t="s">
        <v>1603</v>
      </c>
      <c r="F1" s="3" t="s">
        <v>1604</v>
      </c>
      <c r="G1" s="3" t="s">
        <v>1605</v>
      </c>
      <c r="H1" s="3" t="s">
        <v>1606</v>
      </c>
      <c r="I1" s="3" t="s">
        <v>1607</v>
      </c>
      <c r="J1" s="3" t="s">
        <v>1608</v>
      </c>
      <c r="K1" s="3" t="s">
        <v>1609</v>
      </c>
      <c r="L1" s="3" t="s">
        <v>1610</v>
      </c>
      <c r="M1" s="3" t="s">
        <v>1611</v>
      </c>
      <c r="N1" s="3" t="s">
        <v>1612</v>
      </c>
      <c r="O1" s="3" t="s">
        <v>1613</v>
      </c>
      <c r="P1" s="3" t="s">
        <v>1614</v>
      </c>
      <c r="Q1" s="3" t="s">
        <v>1615</v>
      </c>
      <c r="R1" s="3" t="s">
        <v>1616</v>
      </c>
      <c r="S1" s="3" t="s">
        <v>1617</v>
      </c>
      <c r="T1" s="3" t="s">
        <v>1618</v>
      </c>
      <c r="U1" s="3" t="s">
        <v>1619</v>
      </c>
    </row>
    <row r="2" spans="1:22" x14ac:dyDescent="0.4">
      <c r="A2" s="3" t="s">
        <v>0</v>
      </c>
      <c r="B2" s="3"/>
      <c r="C2" s="3"/>
      <c r="D2" s="3"/>
      <c r="E2" s="3"/>
      <c r="F2" s="3"/>
      <c r="G2" s="3"/>
      <c r="H2" s="3"/>
      <c r="I2" s="3"/>
      <c r="J2" s="3"/>
      <c r="K2" s="3"/>
      <c r="L2" s="3"/>
      <c r="M2" s="3"/>
      <c r="N2" s="3"/>
      <c r="O2" s="3"/>
      <c r="P2" s="3"/>
      <c r="Q2" s="3"/>
      <c r="R2" s="3"/>
      <c r="S2" s="3"/>
      <c r="T2" s="3"/>
      <c r="U2" s="3"/>
      <c r="V2" s="2">
        <v>1</v>
      </c>
    </row>
    <row r="3" spans="1:22" x14ac:dyDescent="0.4">
      <c r="A3" s="3" t="s">
        <v>97</v>
      </c>
      <c r="B3" s="3"/>
      <c r="C3" s="3"/>
      <c r="D3" s="3"/>
      <c r="E3" s="3"/>
      <c r="F3" s="3"/>
      <c r="G3" s="3"/>
      <c r="H3" s="3"/>
      <c r="I3" s="3"/>
      <c r="J3" s="3"/>
      <c r="K3" s="3"/>
      <c r="L3" s="3"/>
      <c r="M3" s="3"/>
      <c r="N3" s="3"/>
      <c r="O3" s="3"/>
      <c r="P3" s="3"/>
      <c r="Q3" s="3"/>
      <c r="R3" s="3"/>
      <c r="S3" s="3"/>
      <c r="T3" s="3"/>
      <c r="U3" s="3"/>
      <c r="V3" s="2">
        <v>2</v>
      </c>
    </row>
    <row r="4" spans="1:22" x14ac:dyDescent="0.4">
      <c r="A4" s="3" t="s">
        <v>98</v>
      </c>
      <c r="B4" s="3"/>
      <c r="C4" s="3"/>
      <c r="D4" s="3"/>
      <c r="E4" s="3"/>
      <c r="F4" s="3"/>
      <c r="G4" s="3"/>
      <c r="H4" s="3"/>
      <c r="I4" s="3"/>
      <c r="J4" s="3"/>
      <c r="K4" s="3"/>
      <c r="L4" s="3"/>
      <c r="M4" s="3"/>
      <c r="N4" s="3"/>
      <c r="O4" s="3"/>
      <c r="P4" s="3"/>
      <c r="Q4" s="3"/>
      <c r="R4" s="3"/>
      <c r="S4" s="3"/>
      <c r="T4" s="3"/>
      <c r="U4" s="3"/>
      <c r="V4" s="2">
        <v>3</v>
      </c>
    </row>
    <row r="5" spans="1:22" x14ac:dyDescent="0.4">
      <c r="A5" s="3" t="s">
        <v>99</v>
      </c>
      <c r="B5" s="3"/>
      <c r="C5" s="3"/>
      <c r="D5" s="3"/>
      <c r="E5" s="3"/>
      <c r="F5" s="3"/>
      <c r="G5" s="3"/>
      <c r="H5" s="3"/>
      <c r="I5" s="3"/>
      <c r="J5" s="3"/>
      <c r="K5" s="3"/>
      <c r="L5" s="3"/>
      <c r="M5" s="3"/>
      <c r="N5" s="3"/>
      <c r="O5" s="3"/>
      <c r="P5" s="3"/>
      <c r="Q5" s="3"/>
      <c r="R5" s="3"/>
      <c r="S5" s="3"/>
      <c r="T5" s="3"/>
      <c r="U5" s="3"/>
      <c r="V5" s="2">
        <v>4</v>
      </c>
    </row>
    <row r="6" spans="1:22" x14ac:dyDescent="0.4">
      <c r="A6" s="3" t="s">
        <v>100</v>
      </c>
      <c r="B6" s="3"/>
      <c r="C6" s="3"/>
      <c r="D6" s="3"/>
      <c r="E6" s="3"/>
      <c r="F6" s="3"/>
      <c r="G6" s="3"/>
      <c r="H6" s="3"/>
      <c r="I6" s="3"/>
      <c r="J6" s="3"/>
      <c r="K6" s="3"/>
      <c r="L6" s="3"/>
      <c r="M6" s="3"/>
      <c r="N6" s="3"/>
      <c r="O6" s="3"/>
      <c r="P6" s="3"/>
      <c r="Q6" s="3"/>
      <c r="R6" s="3"/>
      <c r="S6" s="3"/>
      <c r="T6" s="3"/>
      <c r="U6" s="3"/>
      <c r="V6" s="2">
        <v>5</v>
      </c>
    </row>
    <row r="7" spans="1:22" x14ac:dyDescent="0.4">
      <c r="A7" s="3" t="s">
        <v>101</v>
      </c>
      <c r="B7" s="3"/>
      <c r="C7" s="3"/>
      <c r="D7" s="3"/>
      <c r="E7" s="3"/>
      <c r="F7" s="3"/>
      <c r="G7" s="3"/>
      <c r="H7" s="3"/>
      <c r="I7" s="3"/>
      <c r="J7" s="3"/>
      <c r="K7" s="3"/>
      <c r="L7" s="3"/>
      <c r="M7" s="3"/>
      <c r="N7" s="3"/>
      <c r="O7" s="3"/>
      <c r="P7" s="3"/>
      <c r="Q7" s="3"/>
      <c r="R7" s="3"/>
      <c r="S7" s="3"/>
      <c r="T7" s="3"/>
      <c r="U7" s="3"/>
      <c r="V7" s="2">
        <v>6</v>
      </c>
    </row>
    <row r="8" spans="1:22" x14ac:dyDescent="0.4">
      <c r="A8" s="3" t="s">
        <v>1171</v>
      </c>
      <c r="B8" s="3"/>
      <c r="C8" s="3"/>
      <c r="D8" s="3"/>
      <c r="E8" s="3"/>
      <c r="F8" s="3"/>
      <c r="G8" s="3"/>
      <c r="H8" s="3"/>
      <c r="I8" s="3"/>
      <c r="J8" s="3"/>
      <c r="K8" s="3"/>
      <c r="L8" s="3"/>
      <c r="M8" s="3"/>
      <c r="N8" s="3"/>
      <c r="O8" s="3"/>
      <c r="P8" s="3"/>
      <c r="Q8" s="3"/>
      <c r="R8" s="3"/>
      <c r="S8" s="3"/>
      <c r="T8" s="3"/>
      <c r="U8" s="3"/>
      <c r="V8" s="2">
        <v>7</v>
      </c>
    </row>
    <row r="9" spans="1:22" x14ac:dyDescent="0.4">
      <c r="A9" s="3" t="s">
        <v>1172</v>
      </c>
      <c r="B9" s="3"/>
      <c r="C9" s="3"/>
      <c r="D9" s="3"/>
      <c r="E9" s="3"/>
      <c r="F9" s="3"/>
      <c r="G9" s="3"/>
      <c r="H9" s="3"/>
      <c r="I9" s="3"/>
      <c r="J9" s="3"/>
      <c r="K9" s="3"/>
      <c r="L9" s="3"/>
      <c r="M9" s="3"/>
      <c r="N9" s="3"/>
      <c r="O9" s="3"/>
      <c r="P9" s="3"/>
      <c r="Q9" s="3"/>
      <c r="R9" s="3"/>
      <c r="S9" s="3"/>
      <c r="T9" s="3"/>
      <c r="U9" s="3"/>
      <c r="V9" s="2">
        <v>8</v>
      </c>
    </row>
    <row r="10" spans="1:22" x14ac:dyDescent="0.4">
      <c r="A10" s="4" t="s">
        <v>109</v>
      </c>
      <c r="B10" s="3"/>
      <c r="C10" s="3"/>
      <c r="D10" s="3"/>
      <c r="E10" s="3"/>
      <c r="F10" s="3"/>
      <c r="G10" s="3"/>
      <c r="H10" s="3"/>
      <c r="I10" s="3"/>
      <c r="J10" s="3"/>
      <c r="K10" s="3"/>
      <c r="L10" s="3"/>
      <c r="M10" s="3"/>
      <c r="N10" s="3"/>
      <c r="O10" s="3"/>
      <c r="P10" s="3"/>
      <c r="Q10" s="3"/>
      <c r="R10" s="3"/>
      <c r="S10" s="3"/>
      <c r="T10" s="3"/>
      <c r="U10" s="3"/>
      <c r="V10" s="2">
        <v>9</v>
      </c>
    </row>
    <row r="11" spans="1:22" x14ac:dyDescent="0.4">
      <c r="A11" s="4" t="s">
        <v>110</v>
      </c>
      <c r="B11" s="3"/>
      <c r="C11" s="3"/>
      <c r="D11" s="3"/>
      <c r="E11" s="3"/>
      <c r="F11" s="3"/>
      <c r="G11" s="3"/>
      <c r="H11" s="3"/>
      <c r="I11" s="3"/>
      <c r="J11" s="3"/>
      <c r="K11" s="3"/>
      <c r="L11" s="3"/>
      <c r="M11" s="3"/>
      <c r="N11" s="3"/>
      <c r="O11" s="3"/>
      <c r="P11" s="3"/>
      <c r="Q11" s="3"/>
      <c r="R11" s="3"/>
      <c r="S11" s="3"/>
      <c r="T11" s="3"/>
      <c r="U11" s="3"/>
      <c r="V11" s="2">
        <v>10</v>
      </c>
    </row>
    <row r="12" spans="1:22" x14ac:dyDescent="0.4">
      <c r="A12" s="4" t="s">
        <v>111</v>
      </c>
      <c r="B12" s="3"/>
      <c r="C12" s="3"/>
      <c r="D12" s="3"/>
      <c r="E12" s="3"/>
      <c r="F12" s="3"/>
      <c r="G12" s="3"/>
      <c r="H12" s="3"/>
      <c r="I12" s="3"/>
      <c r="J12" s="3"/>
      <c r="K12" s="3"/>
      <c r="L12" s="3"/>
      <c r="M12" s="3"/>
      <c r="N12" s="3"/>
      <c r="O12" s="3"/>
      <c r="P12" s="3"/>
      <c r="Q12" s="3"/>
      <c r="R12" s="3"/>
      <c r="S12" s="3"/>
      <c r="T12" s="3"/>
      <c r="U12" s="3"/>
      <c r="V12" s="2">
        <v>11</v>
      </c>
    </row>
    <row r="13" spans="1:22" x14ac:dyDescent="0.4">
      <c r="A13" s="4" t="s">
        <v>112</v>
      </c>
      <c r="B13" s="3"/>
      <c r="C13" s="3"/>
      <c r="D13" s="3"/>
      <c r="E13" s="3"/>
      <c r="F13" s="3"/>
      <c r="G13" s="3"/>
      <c r="H13" s="3"/>
      <c r="I13" s="3"/>
      <c r="J13" s="3"/>
      <c r="K13" s="3"/>
      <c r="L13" s="3"/>
      <c r="M13" s="3"/>
      <c r="N13" s="3"/>
      <c r="O13" s="3"/>
      <c r="P13" s="3"/>
      <c r="Q13" s="3"/>
      <c r="R13" s="3"/>
      <c r="S13" s="3"/>
      <c r="T13" s="3"/>
      <c r="U13" s="3"/>
      <c r="V13" s="2">
        <v>12</v>
      </c>
    </row>
    <row r="14" spans="1:22" x14ac:dyDescent="0.4">
      <c r="A14" s="4" t="s">
        <v>113</v>
      </c>
      <c r="B14" s="3"/>
      <c r="C14" s="3"/>
      <c r="D14" s="3"/>
      <c r="E14" s="3"/>
      <c r="F14" s="3"/>
      <c r="G14" s="3"/>
      <c r="H14" s="3"/>
      <c r="I14" s="3"/>
      <c r="J14" s="3"/>
      <c r="K14" s="3"/>
      <c r="L14" s="3"/>
      <c r="M14" s="3"/>
      <c r="N14" s="3"/>
      <c r="O14" s="3"/>
      <c r="P14" s="3"/>
      <c r="Q14" s="3"/>
      <c r="R14" s="3"/>
      <c r="S14" s="3"/>
      <c r="T14" s="3"/>
      <c r="U14" s="3"/>
      <c r="V14" s="2">
        <v>13</v>
      </c>
    </row>
    <row r="15" spans="1:22" x14ac:dyDescent="0.4">
      <c r="A15" s="4" t="s">
        <v>114</v>
      </c>
      <c r="B15" s="3"/>
      <c r="C15" s="3"/>
      <c r="D15" s="3"/>
      <c r="E15" s="3"/>
      <c r="F15" s="3"/>
      <c r="G15" s="3"/>
      <c r="H15" s="3"/>
      <c r="I15" s="3"/>
      <c r="J15" s="3"/>
      <c r="K15" s="3"/>
      <c r="L15" s="3"/>
      <c r="M15" s="3"/>
      <c r="N15" s="3"/>
      <c r="O15" s="3"/>
      <c r="P15" s="3"/>
      <c r="Q15" s="3"/>
      <c r="R15" s="3"/>
      <c r="S15" s="3"/>
      <c r="T15" s="3"/>
      <c r="U15" s="3"/>
      <c r="V15" s="2">
        <v>14</v>
      </c>
    </row>
    <row r="16" spans="1:22" x14ac:dyDescent="0.4">
      <c r="A16" s="4" t="s">
        <v>115</v>
      </c>
      <c r="B16" s="3"/>
      <c r="C16" s="3"/>
      <c r="D16" s="3"/>
      <c r="E16" s="3"/>
      <c r="F16" s="3"/>
      <c r="G16" s="3"/>
      <c r="H16" s="3"/>
      <c r="I16" s="3"/>
      <c r="J16" s="3"/>
      <c r="K16" s="3"/>
      <c r="L16" s="3"/>
      <c r="M16" s="3"/>
      <c r="N16" s="3"/>
      <c r="O16" s="3"/>
      <c r="P16" s="3"/>
      <c r="Q16" s="3"/>
      <c r="R16" s="3"/>
      <c r="S16" s="3"/>
      <c r="T16" s="3"/>
      <c r="U16" s="3"/>
      <c r="V16" s="2">
        <v>15</v>
      </c>
    </row>
    <row r="17" spans="1:22" x14ac:dyDescent="0.4">
      <c r="A17" s="4" t="s">
        <v>116</v>
      </c>
      <c r="B17" s="3"/>
      <c r="C17" s="3"/>
      <c r="D17" s="3"/>
      <c r="E17" s="3"/>
      <c r="F17" s="3"/>
      <c r="G17" s="3"/>
      <c r="H17" s="3"/>
      <c r="I17" s="3"/>
      <c r="J17" s="3"/>
      <c r="K17" s="3"/>
      <c r="L17" s="3"/>
      <c r="M17" s="3"/>
      <c r="N17" s="3"/>
      <c r="O17" s="3"/>
      <c r="P17" s="3"/>
      <c r="Q17" s="3"/>
      <c r="R17" s="3"/>
      <c r="S17" s="3"/>
      <c r="T17" s="3"/>
      <c r="U17" s="3"/>
      <c r="V17" s="2">
        <v>16</v>
      </c>
    </row>
    <row r="18" spans="1:22" x14ac:dyDescent="0.4">
      <c r="A18" s="4" t="s">
        <v>1173</v>
      </c>
      <c r="B18" s="3"/>
      <c r="C18" s="3"/>
      <c r="D18" s="3"/>
      <c r="E18" s="3"/>
      <c r="F18" s="3"/>
      <c r="G18" s="3"/>
      <c r="H18" s="3"/>
      <c r="I18" s="3"/>
      <c r="J18" s="3"/>
      <c r="K18" s="3"/>
      <c r="L18" s="3"/>
      <c r="M18" s="3"/>
      <c r="N18" s="3"/>
      <c r="O18" s="3"/>
      <c r="P18" s="3"/>
      <c r="Q18" s="3"/>
      <c r="R18" s="3"/>
      <c r="S18" s="3"/>
      <c r="T18" s="3"/>
      <c r="U18" s="3"/>
      <c r="V18" s="2">
        <v>17</v>
      </c>
    </row>
    <row r="19" spans="1:22" x14ac:dyDescent="0.4">
      <c r="A19" s="4" t="s">
        <v>118</v>
      </c>
      <c r="B19" s="3"/>
      <c r="C19" s="3"/>
      <c r="D19" s="3"/>
      <c r="E19" s="3"/>
      <c r="F19" s="3"/>
      <c r="G19" s="3"/>
      <c r="H19" s="3"/>
      <c r="I19" s="3"/>
      <c r="J19" s="3"/>
      <c r="K19" s="3"/>
      <c r="L19" s="3"/>
      <c r="M19" s="3"/>
      <c r="N19" s="3"/>
      <c r="O19" s="3"/>
      <c r="P19" s="3"/>
      <c r="Q19" s="3"/>
      <c r="R19" s="3"/>
      <c r="S19" s="3"/>
      <c r="T19" s="3"/>
      <c r="U19" s="3"/>
      <c r="V19" s="2">
        <v>18</v>
      </c>
    </row>
    <row r="20" spans="1:22" x14ac:dyDescent="0.4">
      <c r="A20" s="8" t="s">
        <v>102</v>
      </c>
      <c r="B20" s="3"/>
      <c r="C20" s="3"/>
      <c r="D20" s="3"/>
      <c r="E20" s="3"/>
      <c r="F20" s="3"/>
      <c r="G20" s="3"/>
      <c r="H20" s="3"/>
      <c r="I20" s="3"/>
      <c r="J20" s="3"/>
      <c r="K20" s="3"/>
      <c r="L20" s="3"/>
      <c r="M20" s="3"/>
      <c r="N20" s="3"/>
      <c r="O20" s="3"/>
      <c r="P20" s="3"/>
      <c r="Q20" s="3"/>
      <c r="R20" s="3"/>
      <c r="S20" s="3"/>
      <c r="T20" s="3"/>
      <c r="U20" s="3"/>
      <c r="V20" s="2">
        <v>19</v>
      </c>
    </row>
    <row r="21" spans="1:22" x14ac:dyDescent="0.4">
      <c r="A21" s="8" t="s">
        <v>103</v>
      </c>
      <c r="B21" s="9"/>
      <c r="C21" s="3"/>
      <c r="D21" s="3"/>
      <c r="E21" s="3"/>
      <c r="F21" s="3"/>
      <c r="G21" s="3"/>
      <c r="H21" s="3"/>
      <c r="I21" s="3"/>
      <c r="J21" s="3"/>
      <c r="K21" s="3"/>
      <c r="L21" s="3"/>
      <c r="M21" s="3"/>
      <c r="N21" s="3"/>
      <c r="O21" s="3"/>
      <c r="P21" s="3"/>
      <c r="Q21" s="3"/>
      <c r="R21" s="3"/>
      <c r="S21" s="3"/>
      <c r="T21" s="3"/>
      <c r="U21" s="3"/>
      <c r="V21" s="2">
        <v>20</v>
      </c>
    </row>
    <row r="22" spans="1:22" x14ac:dyDescent="0.4">
      <c r="A22" s="8" t="s">
        <v>104</v>
      </c>
      <c r="B22" s="9"/>
      <c r="C22" s="3"/>
      <c r="D22" s="3"/>
      <c r="E22" s="3"/>
      <c r="F22" s="3"/>
      <c r="G22" s="3"/>
      <c r="H22" s="3"/>
      <c r="I22" s="3"/>
      <c r="J22" s="3"/>
      <c r="K22" s="3"/>
      <c r="L22" s="3"/>
      <c r="M22" s="3"/>
      <c r="N22" s="3"/>
      <c r="O22" s="3"/>
      <c r="P22" s="3"/>
      <c r="Q22" s="3"/>
      <c r="R22" s="3"/>
      <c r="S22" s="3"/>
      <c r="T22" s="3"/>
      <c r="U22" s="3"/>
      <c r="V22" s="2"/>
    </row>
    <row r="23" spans="1:22" x14ac:dyDescent="0.4">
      <c r="A23" s="8" t="s">
        <v>105</v>
      </c>
      <c r="B23" s="9"/>
      <c r="C23" s="3"/>
      <c r="D23" s="3"/>
      <c r="E23" s="3"/>
      <c r="F23" s="3"/>
      <c r="G23" s="3"/>
      <c r="H23" s="3"/>
      <c r="I23" s="3"/>
      <c r="J23" s="3"/>
      <c r="K23" s="3"/>
      <c r="L23" s="3"/>
      <c r="M23" s="3"/>
      <c r="N23" s="3"/>
      <c r="O23" s="3"/>
      <c r="P23" s="3"/>
      <c r="Q23" s="3"/>
      <c r="R23" s="3"/>
      <c r="S23" s="3"/>
      <c r="T23" s="3"/>
      <c r="U23" s="3"/>
      <c r="V23" s="2"/>
    </row>
    <row r="24" spans="1:22" x14ac:dyDescent="0.4">
      <c r="A24" s="8" t="s">
        <v>106</v>
      </c>
      <c r="B24" s="10"/>
      <c r="C24" s="3"/>
      <c r="D24" s="3"/>
      <c r="E24" s="3"/>
      <c r="F24" s="3"/>
      <c r="G24" s="3"/>
      <c r="H24" s="3"/>
      <c r="I24" s="3"/>
      <c r="J24" s="3"/>
      <c r="K24" s="3"/>
      <c r="L24" s="3"/>
      <c r="M24" s="3"/>
      <c r="N24" s="3"/>
      <c r="O24" s="3"/>
      <c r="P24" s="3"/>
      <c r="Q24" s="3"/>
      <c r="R24" s="3"/>
      <c r="S24" s="3"/>
      <c r="T24" s="3"/>
      <c r="U24" s="3"/>
      <c r="V24" s="2"/>
    </row>
    <row r="25" spans="1:22" x14ac:dyDescent="0.4">
      <c r="A25" s="8" t="s">
        <v>119</v>
      </c>
      <c r="B25" s="3"/>
      <c r="C25" s="3"/>
      <c r="D25" s="3"/>
      <c r="E25" s="3"/>
      <c r="F25" s="3"/>
      <c r="G25" s="3"/>
      <c r="H25" s="3"/>
      <c r="I25" s="3"/>
      <c r="J25" s="3"/>
      <c r="K25" s="3"/>
      <c r="L25" s="3"/>
      <c r="M25" s="3"/>
      <c r="N25" s="3"/>
      <c r="O25" s="3"/>
      <c r="P25" s="3"/>
      <c r="Q25" s="3"/>
      <c r="R25" s="3"/>
      <c r="S25" s="3"/>
      <c r="T25" s="3"/>
      <c r="U25" s="3"/>
      <c r="V25" s="2"/>
    </row>
    <row r="26" spans="1:22" x14ac:dyDescent="0.4">
      <c r="A26" s="8" t="s">
        <v>120</v>
      </c>
      <c r="B26" s="3"/>
      <c r="C26" s="3"/>
      <c r="D26" s="3"/>
      <c r="E26" s="3"/>
      <c r="F26" s="3"/>
      <c r="G26" s="3"/>
      <c r="H26" s="3"/>
      <c r="I26" s="3"/>
      <c r="J26" s="3"/>
      <c r="K26" s="3"/>
      <c r="L26" s="3"/>
      <c r="M26" s="3"/>
      <c r="N26" s="3"/>
      <c r="O26" s="3"/>
      <c r="P26" s="3"/>
      <c r="Q26" s="3"/>
      <c r="R26" s="3"/>
      <c r="S26" s="3"/>
      <c r="T26" s="3"/>
      <c r="U26" s="3"/>
      <c r="V26" s="2"/>
    </row>
    <row r="27" spans="1:22" x14ac:dyDescent="0.4">
      <c r="A27" s="3" t="s">
        <v>598</v>
      </c>
      <c r="B27" s="3"/>
      <c r="C27" s="3"/>
      <c r="D27" s="3"/>
      <c r="E27" s="3"/>
      <c r="F27" s="3"/>
      <c r="G27" s="3"/>
      <c r="H27" s="3"/>
      <c r="I27" s="3"/>
      <c r="J27" s="3"/>
      <c r="K27" s="3"/>
      <c r="L27" s="3"/>
      <c r="M27" s="3"/>
      <c r="N27" s="3"/>
      <c r="O27" s="3"/>
      <c r="P27" s="3"/>
      <c r="Q27" s="3"/>
      <c r="R27" s="3"/>
      <c r="S27" s="3"/>
      <c r="T27" s="3"/>
      <c r="U27" s="3"/>
      <c r="V27" s="2"/>
    </row>
    <row r="28" spans="1:22" x14ac:dyDescent="0.4">
      <c r="A28" s="3"/>
      <c r="B28" s="3" t="s">
        <v>1620</v>
      </c>
      <c r="C28" s="3" t="s">
        <v>1621</v>
      </c>
      <c r="D28" s="3" t="s">
        <v>1622</v>
      </c>
      <c r="E28" s="3" t="s">
        <v>1623</v>
      </c>
      <c r="F28" s="3" t="s">
        <v>1624</v>
      </c>
      <c r="G28" s="3" t="s">
        <v>1625</v>
      </c>
      <c r="H28" s="3" t="s">
        <v>1626</v>
      </c>
      <c r="I28" s="3" t="s">
        <v>1627</v>
      </c>
      <c r="J28" s="3" t="s">
        <v>1628</v>
      </c>
      <c r="K28" s="3" t="s">
        <v>1629</v>
      </c>
      <c r="L28" s="3" t="s">
        <v>1630</v>
      </c>
      <c r="M28" s="3" t="s">
        <v>1631</v>
      </c>
      <c r="N28" s="3" t="s">
        <v>1632</v>
      </c>
      <c r="O28" s="3" t="s">
        <v>1633</v>
      </c>
      <c r="P28" s="3" t="s">
        <v>1634</v>
      </c>
      <c r="Q28" s="3" t="s">
        <v>1635</v>
      </c>
      <c r="R28" s="3" t="s">
        <v>1636</v>
      </c>
      <c r="S28" s="3" t="s">
        <v>1637</v>
      </c>
      <c r="T28" s="3" t="s">
        <v>1638</v>
      </c>
      <c r="U28" s="3" t="s">
        <v>1639</v>
      </c>
      <c r="V28" s="2"/>
    </row>
    <row r="29" spans="1:22" x14ac:dyDescent="0.4">
      <c r="A29" s="3" t="s">
        <v>0</v>
      </c>
      <c r="B29" s="3"/>
      <c r="C29" s="3"/>
      <c r="D29" s="3"/>
      <c r="E29" s="3"/>
      <c r="F29" s="3"/>
      <c r="G29" s="3"/>
      <c r="H29" s="3"/>
      <c r="I29" s="3"/>
      <c r="J29" s="3"/>
      <c r="K29" s="3"/>
      <c r="L29" s="3"/>
      <c r="M29" s="3"/>
      <c r="N29" s="3"/>
      <c r="O29" s="3"/>
      <c r="P29" s="3"/>
      <c r="Q29" s="3"/>
      <c r="R29" s="3"/>
      <c r="S29" s="3"/>
      <c r="T29" s="3"/>
      <c r="U29" s="3"/>
      <c r="V29" s="2"/>
    </row>
    <row r="30" spans="1:22" x14ac:dyDescent="0.4">
      <c r="A30" s="3" t="s">
        <v>97</v>
      </c>
      <c r="B30" s="3"/>
      <c r="C30" s="3"/>
      <c r="D30" s="3"/>
      <c r="E30" s="3"/>
      <c r="F30" s="3"/>
      <c r="G30" s="3"/>
      <c r="H30" s="3"/>
      <c r="I30" s="3"/>
      <c r="J30" s="3"/>
      <c r="K30" s="3"/>
      <c r="L30" s="3"/>
      <c r="M30" s="3"/>
      <c r="N30" s="3"/>
      <c r="O30" s="3"/>
      <c r="P30" s="3"/>
      <c r="Q30" s="3"/>
      <c r="R30" s="3"/>
      <c r="S30" s="3"/>
      <c r="T30" s="3"/>
      <c r="U30" s="3"/>
      <c r="V30" s="2"/>
    </row>
    <row r="31" spans="1:22" x14ac:dyDescent="0.4">
      <c r="A31" s="3" t="s">
        <v>98</v>
      </c>
      <c r="B31" s="3"/>
      <c r="C31" s="3"/>
      <c r="D31" s="3"/>
      <c r="E31" s="3"/>
      <c r="F31" s="3"/>
      <c r="G31" s="3"/>
      <c r="H31" s="3"/>
      <c r="I31" s="3"/>
      <c r="J31" s="3"/>
      <c r="K31" s="3"/>
      <c r="L31" s="3"/>
      <c r="M31" s="3"/>
      <c r="N31" s="3"/>
      <c r="O31" s="3"/>
      <c r="P31" s="3"/>
      <c r="Q31" s="3"/>
      <c r="R31" s="3"/>
      <c r="S31" s="3"/>
      <c r="T31" s="3"/>
      <c r="U31" s="3"/>
      <c r="V31" s="2"/>
    </row>
    <row r="32" spans="1:22" x14ac:dyDescent="0.4">
      <c r="A32" s="3" t="s">
        <v>99</v>
      </c>
      <c r="B32" s="3"/>
      <c r="C32" s="3"/>
      <c r="D32" s="3"/>
      <c r="E32" s="3"/>
      <c r="F32" s="3"/>
      <c r="G32" s="3"/>
      <c r="H32" s="3"/>
      <c r="I32" s="3"/>
      <c r="J32" s="3"/>
      <c r="K32" s="3"/>
      <c r="L32" s="3"/>
      <c r="M32" s="3"/>
      <c r="N32" s="3"/>
      <c r="O32" s="3"/>
      <c r="P32" s="3"/>
      <c r="Q32" s="3"/>
      <c r="R32" s="3"/>
      <c r="S32" s="3"/>
      <c r="T32" s="3"/>
      <c r="U32" s="3"/>
      <c r="V32" s="2"/>
    </row>
    <row r="33" spans="1:22" x14ac:dyDescent="0.4">
      <c r="A33" s="3" t="s">
        <v>100</v>
      </c>
      <c r="B33" s="3"/>
      <c r="C33" s="3"/>
      <c r="D33" s="3"/>
      <c r="E33" s="3"/>
      <c r="F33" s="3"/>
      <c r="G33" s="3"/>
      <c r="H33" s="3"/>
      <c r="I33" s="3"/>
      <c r="J33" s="3"/>
      <c r="K33" s="3"/>
      <c r="L33" s="3"/>
      <c r="M33" s="3"/>
      <c r="N33" s="3"/>
      <c r="O33" s="3"/>
      <c r="P33" s="3"/>
      <c r="Q33" s="3"/>
      <c r="R33" s="3"/>
      <c r="S33" s="3"/>
      <c r="T33" s="3"/>
      <c r="U33" s="3"/>
      <c r="V33" s="2"/>
    </row>
    <row r="34" spans="1:22" x14ac:dyDescent="0.4">
      <c r="A34" s="3" t="s">
        <v>101</v>
      </c>
      <c r="B34" s="3"/>
      <c r="C34" s="3"/>
      <c r="D34" s="3"/>
      <c r="E34" s="3"/>
      <c r="F34" s="3"/>
      <c r="G34" s="3"/>
      <c r="H34" s="3"/>
      <c r="I34" s="3"/>
      <c r="J34" s="3"/>
      <c r="K34" s="3"/>
      <c r="L34" s="3"/>
      <c r="M34" s="3"/>
      <c r="N34" s="3"/>
      <c r="O34" s="3"/>
      <c r="P34" s="3"/>
      <c r="Q34" s="3"/>
      <c r="R34" s="3"/>
      <c r="S34" s="3"/>
      <c r="T34" s="3"/>
      <c r="U34" s="3"/>
    </row>
    <row r="35" spans="1:22" x14ac:dyDescent="0.4">
      <c r="A35" s="3" t="s">
        <v>1171</v>
      </c>
      <c r="B35" s="3"/>
      <c r="C35" s="3"/>
      <c r="D35" s="3"/>
      <c r="E35" s="3"/>
      <c r="F35" s="3"/>
      <c r="G35" s="3"/>
      <c r="H35" s="3"/>
      <c r="I35" s="3"/>
      <c r="J35" s="3"/>
      <c r="K35" s="3"/>
      <c r="L35" s="3"/>
      <c r="M35" s="3"/>
      <c r="N35" s="3"/>
      <c r="O35" s="3"/>
      <c r="P35" s="3"/>
      <c r="Q35" s="3"/>
      <c r="R35" s="3"/>
      <c r="S35" s="3"/>
      <c r="T35" s="3"/>
      <c r="U35" s="3"/>
    </row>
    <row r="36" spans="1:22" x14ac:dyDescent="0.4">
      <c r="A36" s="3" t="s">
        <v>1172</v>
      </c>
      <c r="B36" s="3"/>
      <c r="C36" s="3"/>
      <c r="D36" s="3"/>
      <c r="E36" s="3"/>
      <c r="F36" s="3"/>
      <c r="G36" s="3"/>
      <c r="H36" s="3"/>
      <c r="I36" s="3"/>
      <c r="J36" s="3"/>
      <c r="K36" s="3"/>
      <c r="L36" s="3"/>
      <c r="M36" s="3"/>
      <c r="N36" s="3"/>
      <c r="O36" s="3"/>
      <c r="P36" s="3"/>
      <c r="Q36" s="3"/>
      <c r="R36" s="3"/>
      <c r="S36" s="3"/>
      <c r="T36" s="3"/>
      <c r="U36" s="3"/>
    </row>
    <row r="37" spans="1:22" x14ac:dyDescent="0.4">
      <c r="A37" s="4" t="s">
        <v>109</v>
      </c>
      <c r="B37" s="3"/>
      <c r="C37" s="3"/>
      <c r="D37" s="3"/>
      <c r="E37" s="3"/>
      <c r="F37" s="3"/>
      <c r="G37" s="3"/>
      <c r="H37" s="3"/>
      <c r="I37" s="3"/>
      <c r="J37" s="3"/>
      <c r="K37" s="3"/>
      <c r="L37" s="3"/>
      <c r="M37" s="3"/>
      <c r="N37" s="3"/>
      <c r="O37" s="3"/>
      <c r="P37" s="3"/>
      <c r="Q37" s="3"/>
      <c r="R37" s="3"/>
      <c r="S37" s="3"/>
      <c r="T37" s="3"/>
      <c r="U37" s="3"/>
    </row>
    <row r="38" spans="1:22" x14ac:dyDescent="0.4">
      <c r="A38" s="4" t="s">
        <v>110</v>
      </c>
      <c r="B38" s="3"/>
      <c r="C38" s="3"/>
      <c r="D38" s="3"/>
      <c r="E38" s="3"/>
      <c r="F38" s="3"/>
      <c r="G38" s="3"/>
      <c r="H38" s="3"/>
      <c r="I38" s="3"/>
      <c r="J38" s="3"/>
      <c r="K38" s="3"/>
      <c r="L38" s="3"/>
      <c r="M38" s="3"/>
      <c r="N38" s="3"/>
      <c r="O38" s="3"/>
      <c r="P38" s="3"/>
      <c r="Q38" s="3"/>
      <c r="R38" s="3"/>
      <c r="S38" s="3"/>
      <c r="T38" s="3"/>
      <c r="U38" s="3"/>
    </row>
    <row r="39" spans="1:22" x14ac:dyDescent="0.4">
      <c r="A39" s="4" t="s">
        <v>111</v>
      </c>
      <c r="B39" s="3"/>
      <c r="C39" s="3"/>
      <c r="D39" s="3"/>
      <c r="E39" s="3"/>
      <c r="F39" s="3"/>
      <c r="G39" s="3"/>
      <c r="H39" s="3"/>
      <c r="I39" s="3"/>
      <c r="J39" s="3"/>
      <c r="K39" s="3"/>
      <c r="L39" s="3"/>
      <c r="M39" s="3"/>
      <c r="N39" s="3"/>
      <c r="O39" s="3"/>
      <c r="P39" s="3"/>
      <c r="Q39" s="3"/>
      <c r="R39" s="3"/>
      <c r="S39" s="3"/>
      <c r="T39" s="3"/>
      <c r="U39" s="3"/>
    </row>
    <row r="40" spans="1:22" x14ac:dyDescent="0.4">
      <c r="A40" s="4" t="s">
        <v>112</v>
      </c>
      <c r="B40" s="3"/>
      <c r="C40" s="3"/>
      <c r="D40" s="3"/>
      <c r="E40" s="3"/>
      <c r="F40" s="3"/>
      <c r="G40" s="3"/>
      <c r="H40" s="3"/>
      <c r="I40" s="3"/>
      <c r="J40" s="3"/>
      <c r="K40" s="3"/>
      <c r="L40" s="3"/>
      <c r="M40" s="3"/>
      <c r="N40" s="3"/>
      <c r="O40" s="3"/>
      <c r="P40" s="3"/>
      <c r="Q40" s="3"/>
      <c r="R40" s="3"/>
      <c r="S40" s="3"/>
      <c r="T40" s="3"/>
      <c r="U40" s="3"/>
    </row>
    <row r="41" spans="1:22" x14ac:dyDescent="0.4">
      <c r="A41" s="4" t="s">
        <v>113</v>
      </c>
      <c r="B41" s="3"/>
      <c r="C41" s="3"/>
      <c r="D41" s="3"/>
      <c r="E41" s="3"/>
      <c r="F41" s="3"/>
      <c r="G41" s="3"/>
      <c r="H41" s="3"/>
      <c r="I41" s="3"/>
      <c r="J41" s="3"/>
      <c r="K41" s="3"/>
      <c r="L41" s="3"/>
      <c r="M41" s="3"/>
      <c r="N41" s="3"/>
      <c r="O41" s="3"/>
      <c r="P41" s="3"/>
      <c r="Q41" s="3"/>
      <c r="R41" s="3"/>
      <c r="S41" s="3"/>
      <c r="T41" s="3"/>
      <c r="U41" s="3"/>
    </row>
    <row r="42" spans="1:22" x14ac:dyDescent="0.4">
      <c r="A42" s="4" t="s">
        <v>114</v>
      </c>
      <c r="B42" s="3"/>
      <c r="C42" s="3"/>
      <c r="D42" s="3"/>
      <c r="E42" s="3"/>
      <c r="F42" s="3"/>
      <c r="G42" s="3"/>
      <c r="H42" s="3"/>
      <c r="I42" s="3"/>
      <c r="J42" s="3"/>
      <c r="K42" s="3"/>
      <c r="L42" s="3"/>
      <c r="M42" s="3"/>
      <c r="N42" s="3"/>
      <c r="O42" s="3"/>
      <c r="P42" s="3"/>
      <c r="Q42" s="3"/>
      <c r="R42" s="3"/>
      <c r="S42" s="3"/>
      <c r="T42" s="3"/>
      <c r="U42" s="3"/>
    </row>
    <row r="43" spans="1:22" x14ac:dyDescent="0.4">
      <c r="A43" s="4" t="s">
        <v>115</v>
      </c>
      <c r="B43" s="3"/>
      <c r="C43" s="3"/>
      <c r="D43" s="3"/>
      <c r="E43" s="3"/>
      <c r="F43" s="3"/>
      <c r="G43" s="3"/>
      <c r="H43" s="3"/>
      <c r="I43" s="3"/>
      <c r="J43" s="3"/>
      <c r="K43" s="3"/>
      <c r="L43" s="3"/>
      <c r="M43" s="3"/>
      <c r="N43" s="3"/>
      <c r="O43" s="3"/>
      <c r="P43" s="3"/>
      <c r="Q43" s="3"/>
      <c r="R43" s="3"/>
      <c r="S43" s="3"/>
      <c r="T43" s="3"/>
      <c r="U43" s="3"/>
    </row>
    <row r="44" spans="1:22" x14ac:dyDescent="0.4">
      <c r="A44" s="4" t="s">
        <v>116</v>
      </c>
      <c r="B44" s="3"/>
      <c r="C44" s="3"/>
      <c r="D44" s="3"/>
      <c r="E44" s="3"/>
      <c r="F44" s="3"/>
      <c r="G44" s="3"/>
      <c r="H44" s="3"/>
      <c r="I44" s="3"/>
      <c r="J44" s="3"/>
      <c r="K44" s="3"/>
      <c r="L44" s="3"/>
      <c r="M44" s="3"/>
      <c r="N44" s="3"/>
      <c r="O44" s="3"/>
      <c r="P44" s="3"/>
      <c r="Q44" s="3"/>
      <c r="R44" s="3"/>
      <c r="S44" s="3"/>
      <c r="T44" s="3"/>
      <c r="U44" s="3"/>
    </row>
    <row r="45" spans="1:22" x14ac:dyDescent="0.4">
      <c r="A45" s="4" t="s">
        <v>1173</v>
      </c>
      <c r="B45" s="3"/>
      <c r="C45" s="3"/>
      <c r="D45" s="3"/>
      <c r="E45" s="3"/>
      <c r="F45" s="3"/>
      <c r="G45" s="3"/>
      <c r="H45" s="3"/>
      <c r="I45" s="3"/>
      <c r="J45" s="3"/>
      <c r="K45" s="3"/>
      <c r="L45" s="3"/>
      <c r="M45" s="3"/>
      <c r="N45" s="3"/>
      <c r="O45" s="3"/>
      <c r="P45" s="3"/>
      <c r="Q45" s="3"/>
      <c r="R45" s="3"/>
      <c r="S45" s="3"/>
      <c r="T45" s="3"/>
      <c r="U45" s="3"/>
    </row>
    <row r="46" spans="1:22" x14ac:dyDescent="0.4">
      <c r="A46" s="4" t="s">
        <v>118</v>
      </c>
      <c r="B46" s="3"/>
      <c r="C46" s="3"/>
      <c r="D46" s="3"/>
      <c r="E46" s="3"/>
      <c r="F46" s="3"/>
      <c r="G46" s="3"/>
      <c r="H46" s="3"/>
      <c r="I46" s="3"/>
      <c r="J46" s="3"/>
      <c r="K46" s="3"/>
      <c r="L46" s="3"/>
      <c r="M46" s="3"/>
      <c r="N46" s="3"/>
      <c r="O46" s="3"/>
      <c r="P46" s="3"/>
      <c r="Q46" s="3"/>
      <c r="R46" s="3"/>
      <c r="S46" s="3"/>
      <c r="T46" s="3"/>
      <c r="U46" s="3"/>
    </row>
    <row r="47" spans="1:22" x14ac:dyDescent="0.4">
      <c r="A47" s="8" t="s">
        <v>102</v>
      </c>
      <c r="B47" s="3"/>
      <c r="C47" s="3"/>
      <c r="D47" s="3"/>
      <c r="E47" s="3"/>
      <c r="F47" s="3"/>
      <c r="G47" s="3"/>
      <c r="H47" s="3"/>
      <c r="I47" s="3"/>
      <c r="J47" s="3"/>
      <c r="K47" s="3"/>
      <c r="L47" s="3"/>
      <c r="M47" s="3"/>
      <c r="N47" s="3"/>
      <c r="O47" s="3"/>
      <c r="P47" s="3"/>
      <c r="Q47" s="3"/>
      <c r="R47" s="3"/>
      <c r="S47" s="3"/>
      <c r="T47" s="3"/>
      <c r="U47" s="3"/>
    </row>
    <row r="48" spans="1:22" x14ac:dyDescent="0.4">
      <c r="A48" s="8" t="s">
        <v>103</v>
      </c>
      <c r="B48" s="9"/>
      <c r="C48" s="3"/>
      <c r="D48" s="3"/>
      <c r="E48" s="3"/>
      <c r="F48" s="3"/>
      <c r="G48" s="3"/>
      <c r="H48" s="3"/>
      <c r="I48" s="3"/>
      <c r="J48" s="3"/>
      <c r="K48" s="3"/>
      <c r="L48" s="3"/>
      <c r="M48" s="3"/>
      <c r="N48" s="3"/>
      <c r="O48" s="3"/>
      <c r="P48" s="3"/>
      <c r="Q48" s="3"/>
      <c r="R48" s="3"/>
      <c r="S48" s="3"/>
      <c r="T48" s="3"/>
      <c r="U48" s="3"/>
    </row>
    <row r="49" spans="1:21" x14ac:dyDescent="0.4">
      <c r="A49" s="8" t="s">
        <v>104</v>
      </c>
      <c r="B49" s="9"/>
      <c r="C49" s="3"/>
      <c r="D49" s="3"/>
      <c r="E49" s="3"/>
      <c r="F49" s="3"/>
      <c r="G49" s="3"/>
      <c r="H49" s="3"/>
      <c r="I49" s="3"/>
      <c r="J49" s="3"/>
      <c r="K49" s="3"/>
      <c r="L49" s="3"/>
      <c r="M49" s="3"/>
      <c r="N49" s="3"/>
      <c r="O49" s="3"/>
      <c r="P49" s="3"/>
      <c r="Q49" s="3"/>
      <c r="R49" s="3"/>
      <c r="S49" s="3"/>
      <c r="T49" s="3"/>
      <c r="U49" s="3"/>
    </row>
    <row r="50" spans="1:21" x14ac:dyDescent="0.4">
      <c r="A50" s="8" t="s">
        <v>105</v>
      </c>
      <c r="B50" s="9"/>
      <c r="C50" s="3"/>
      <c r="D50" s="3"/>
      <c r="E50" s="3"/>
      <c r="F50" s="3"/>
      <c r="G50" s="3"/>
      <c r="H50" s="3"/>
      <c r="I50" s="3"/>
      <c r="J50" s="3"/>
      <c r="K50" s="3"/>
      <c r="L50" s="3"/>
      <c r="M50" s="3"/>
      <c r="N50" s="3"/>
      <c r="O50" s="3"/>
      <c r="P50" s="3"/>
      <c r="Q50" s="3"/>
      <c r="R50" s="3"/>
      <c r="S50" s="3"/>
      <c r="T50" s="3"/>
      <c r="U50" s="3"/>
    </row>
    <row r="51" spans="1:21" x14ac:dyDescent="0.4">
      <c r="A51" s="8" t="s">
        <v>106</v>
      </c>
      <c r="B51" s="10"/>
      <c r="C51" s="3"/>
      <c r="D51" s="3"/>
      <c r="E51" s="3"/>
      <c r="F51" s="3"/>
      <c r="G51" s="3"/>
      <c r="H51" s="3"/>
      <c r="I51" s="3"/>
      <c r="J51" s="3"/>
      <c r="K51" s="3"/>
      <c r="L51" s="3"/>
      <c r="M51" s="3"/>
      <c r="N51" s="3"/>
      <c r="O51" s="3"/>
      <c r="P51" s="3"/>
      <c r="Q51" s="3"/>
      <c r="R51" s="3"/>
      <c r="S51" s="3"/>
      <c r="T51" s="3"/>
      <c r="U51" s="3"/>
    </row>
    <row r="52" spans="1:21" x14ac:dyDescent="0.4">
      <c r="A52" s="8" t="s">
        <v>119</v>
      </c>
      <c r="B52" s="3"/>
      <c r="C52" s="3"/>
      <c r="D52" s="3"/>
      <c r="E52" s="3"/>
      <c r="F52" s="3"/>
      <c r="G52" s="3"/>
      <c r="H52" s="3"/>
      <c r="I52" s="3"/>
      <c r="J52" s="3"/>
      <c r="K52" s="3"/>
      <c r="L52" s="3"/>
      <c r="M52" s="3"/>
      <c r="N52" s="3"/>
      <c r="O52" s="3"/>
      <c r="P52" s="3"/>
      <c r="Q52" s="3"/>
      <c r="R52" s="3"/>
      <c r="S52" s="3"/>
      <c r="T52" s="3"/>
      <c r="U52" s="3"/>
    </row>
    <row r="53" spans="1:21" x14ac:dyDescent="0.4">
      <c r="A53" s="8" t="s">
        <v>120</v>
      </c>
      <c r="B53" s="3"/>
      <c r="C53" s="3"/>
      <c r="D53" s="3"/>
      <c r="E53" s="3"/>
      <c r="F53" s="3"/>
      <c r="G53" s="3"/>
      <c r="H53" s="3"/>
      <c r="I53" s="3"/>
      <c r="J53" s="3"/>
      <c r="K53" s="3"/>
      <c r="L53" s="3"/>
      <c r="M53" s="3"/>
      <c r="N53" s="3"/>
      <c r="O53" s="3"/>
      <c r="P53" s="3"/>
      <c r="Q53" s="3"/>
      <c r="R53" s="3"/>
      <c r="S53" s="3"/>
      <c r="T53" s="3"/>
      <c r="U53" s="3"/>
    </row>
    <row r="54" spans="1:21" x14ac:dyDescent="0.4">
      <c r="A54" s="3" t="s">
        <v>598</v>
      </c>
      <c r="B54" s="3"/>
      <c r="C54" s="3"/>
      <c r="D54" s="3"/>
      <c r="E54" s="3"/>
      <c r="F54" s="3"/>
      <c r="G54" s="3"/>
      <c r="H54" s="3"/>
      <c r="I54" s="3"/>
      <c r="J54" s="3"/>
      <c r="K54" s="3"/>
      <c r="L54" s="3"/>
      <c r="M54" s="3"/>
      <c r="N54" s="3"/>
      <c r="O54" s="3"/>
      <c r="P54" s="3"/>
      <c r="Q54" s="3"/>
      <c r="R54" s="3"/>
      <c r="S54" s="3"/>
      <c r="T54" s="3"/>
      <c r="U54" s="3"/>
    </row>
    <row r="55" spans="1:21" x14ac:dyDescent="0.4">
      <c r="A55" s="3"/>
      <c r="B55" s="3" t="s">
        <v>1640</v>
      </c>
      <c r="C55" s="3" t="s">
        <v>1641</v>
      </c>
      <c r="D55" s="3" t="s">
        <v>1642</v>
      </c>
      <c r="E55" s="3" t="s">
        <v>1643</v>
      </c>
      <c r="F55" s="3" t="s">
        <v>1644</v>
      </c>
      <c r="G55" s="3" t="s">
        <v>1645</v>
      </c>
      <c r="H55" s="3" t="s">
        <v>1646</v>
      </c>
      <c r="I55" s="3" t="s">
        <v>1647</v>
      </c>
      <c r="J55" s="3" t="s">
        <v>1648</v>
      </c>
      <c r="K55" s="3" t="s">
        <v>1649</v>
      </c>
      <c r="L55" s="3" t="s">
        <v>1650</v>
      </c>
      <c r="M55" s="3" t="s">
        <v>1651</v>
      </c>
      <c r="N55" s="3" t="s">
        <v>1652</v>
      </c>
      <c r="O55" s="3" t="s">
        <v>1653</v>
      </c>
      <c r="P55" s="3" t="s">
        <v>1654</v>
      </c>
      <c r="Q55" s="3" t="s">
        <v>1655</v>
      </c>
      <c r="R55" s="3" t="s">
        <v>1656</v>
      </c>
      <c r="S55" s="3" t="s">
        <v>1657</v>
      </c>
      <c r="T55" s="3" t="s">
        <v>1658</v>
      </c>
      <c r="U55" s="3" t="s">
        <v>1659</v>
      </c>
    </row>
    <row r="56" spans="1:21" x14ac:dyDescent="0.4">
      <c r="A56" s="3" t="s">
        <v>0</v>
      </c>
      <c r="B56" s="3"/>
      <c r="C56" s="3"/>
      <c r="D56" s="3"/>
      <c r="E56" s="3"/>
      <c r="F56" s="3"/>
      <c r="G56" s="3"/>
      <c r="H56" s="3"/>
      <c r="I56" s="3"/>
      <c r="J56" s="3"/>
      <c r="K56" s="3"/>
      <c r="L56" s="3"/>
      <c r="M56" s="3"/>
      <c r="N56" s="3"/>
      <c r="O56" s="3"/>
      <c r="P56" s="3"/>
      <c r="Q56" s="3"/>
      <c r="R56" s="3"/>
      <c r="S56" s="3"/>
      <c r="T56" s="3"/>
      <c r="U56" s="3"/>
    </row>
    <row r="57" spans="1:21" x14ac:dyDescent="0.4">
      <c r="A57" s="3" t="s">
        <v>97</v>
      </c>
      <c r="B57" s="3"/>
      <c r="C57" s="3"/>
      <c r="D57" s="3"/>
      <c r="E57" s="3"/>
      <c r="F57" s="3"/>
      <c r="G57" s="3"/>
      <c r="H57" s="3"/>
      <c r="I57" s="3"/>
      <c r="J57" s="3"/>
      <c r="K57" s="3"/>
      <c r="L57" s="3"/>
      <c r="M57" s="3"/>
      <c r="N57" s="3"/>
      <c r="O57" s="3"/>
      <c r="P57" s="3"/>
      <c r="Q57" s="3"/>
      <c r="R57" s="3"/>
      <c r="S57" s="3"/>
      <c r="T57" s="3"/>
      <c r="U57" s="3"/>
    </row>
    <row r="58" spans="1:21" x14ac:dyDescent="0.4">
      <c r="A58" s="3" t="s">
        <v>98</v>
      </c>
      <c r="B58" s="3"/>
      <c r="C58" s="3"/>
      <c r="D58" s="3"/>
      <c r="E58" s="3"/>
      <c r="F58" s="3"/>
      <c r="G58" s="3"/>
      <c r="H58" s="3"/>
      <c r="I58" s="3"/>
      <c r="J58" s="3"/>
      <c r="K58" s="3"/>
      <c r="L58" s="3"/>
      <c r="M58" s="3"/>
      <c r="N58" s="3"/>
      <c r="O58" s="3"/>
      <c r="P58" s="3"/>
      <c r="Q58" s="3"/>
      <c r="R58" s="3"/>
      <c r="S58" s="3"/>
      <c r="T58" s="3"/>
      <c r="U58" s="3"/>
    </row>
    <row r="59" spans="1:21" x14ac:dyDescent="0.4">
      <c r="A59" s="3" t="s">
        <v>99</v>
      </c>
      <c r="B59" s="3"/>
      <c r="C59" s="3"/>
      <c r="D59" s="3"/>
      <c r="E59" s="3"/>
      <c r="F59" s="3"/>
      <c r="G59" s="3"/>
      <c r="H59" s="3"/>
      <c r="I59" s="3"/>
      <c r="J59" s="3"/>
      <c r="K59" s="3"/>
      <c r="L59" s="3"/>
      <c r="M59" s="3"/>
      <c r="N59" s="3"/>
      <c r="O59" s="3"/>
      <c r="P59" s="3"/>
      <c r="Q59" s="3"/>
      <c r="R59" s="3"/>
      <c r="S59" s="3"/>
      <c r="T59" s="3"/>
      <c r="U59" s="3"/>
    </row>
    <row r="60" spans="1:21" x14ac:dyDescent="0.4">
      <c r="A60" s="3" t="s">
        <v>100</v>
      </c>
      <c r="B60" s="3"/>
      <c r="C60" s="3"/>
      <c r="D60" s="3"/>
      <c r="E60" s="3"/>
      <c r="F60" s="3"/>
      <c r="G60" s="3"/>
      <c r="H60" s="3"/>
      <c r="I60" s="3"/>
      <c r="J60" s="3"/>
      <c r="K60" s="3"/>
      <c r="L60" s="3"/>
      <c r="M60" s="3"/>
      <c r="N60" s="3"/>
      <c r="O60" s="3"/>
      <c r="P60" s="3"/>
      <c r="Q60" s="3"/>
      <c r="R60" s="3"/>
      <c r="S60" s="3"/>
      <c r="T60" s="3"/>
      <c r="U60" s="3"/>
    </row>
    <row r="61" spans="1:21" x14ac:dyDescent="0.4">
      <c r="A61" s="3" t="s">
        <v>101</v>
      </c>
      <c r="B61" s="3"/>
      <c r="C61" s="3"/>
      <c r="D61" s="3"/>
      <c r="E61" s="3"/>
      <c r="F61" s="3"/>
      <c r="G61" s="3"/>
      <c r="H61" s="3"/>
      <c r="I61" s="3"/>
      <c r="J61" s="3"/>
      <c r="K61" s="3"/>
      <c r="L61" s="3"/>
      <c r="M61" s="3"/>
      <c r="N61" s="3"/>
      <c r="O61" s="3"/>
      <c r="P61" s="3"/>
      <c r="Q61" s="3"/>
      <c r="R61" s="3"/>
      <c r="S61" s="3"/>
      <c r="T61" s="3"/>
      <c r="U61" s="3"/>
    </row>
    <row r="62" spans="1:21" x14ac:dyDescent="0.4">
      <c r="A62" s="3" t="s">
        <v>1171</v>
      </c>
      <c r="B62" s="3"/>
      <c r="C62" s="3"/>
      <c r="D62" s="3"/>
      <c r="E62" s="3"/>
      <c r="F62" s="3"/>
      <c r="G62" s="3"/>
      <c r="H62" s="3"/>
      <c r="I62" s="3"/>
      <c r="J62" s="3"/>
      <c r="K62" s="3"/>
      <c r="L62" s="3"/>
      <c r="M62" s="3"/>
      <c r="N62" s="3"/>
      <c r="O62" s="3"/>
      <c r="P62" s="3"/>
      <c r="Q62" s="3"/>
      <c r="R62" s="3"/>
      <c r="S62" s="3"/>
      <c r="T62" s="3"/>
      <c r="U62" s="3"/>
    </row>
    <row r="63" spans="1:21" x14ac:dyDescent="0.4">
      <c r="A63" s="3" t="s">
        <v>1172</v>
      </c>
      <c r="B63" s="3"/>
      <c r="C63" s="3"/>
      <c r="D63" s="3"/>
      <c r="E63" s="3"/>
      <c r="F63" s="3"/>
      <c r="G63" s="3"/>
      <c r="H63" s="3"/>
      <c r="I63" s="3"/>
      <c r="J63" s="3"/>
      <c r="K63" s="3"/>
      <c r="L63" s="3"/>
      <c r="M63" s="3"/>
      <c r="N63" s="3"/>
      <c r="O63" s="3"/>
      <c r="P63" s="3"/>
      <c r="Q63" s="3"/>
      <c r="R63" s="3"/>
      <c r="S63" s="3"/>
      <c r="T63" s="3"/>
      <c r="U63" s="3"/>
    </row>
    <row r="64" spans="1:21" x14ac:dyDescent="0.4">
      <c r="A64" s="4" t="s">
        <v>109</v>
      </c>
      <c r="B64" s="3"/>
      <c r="C64" s="3"/>
      <c r="D64" s="3"/>
      <c r="E64" s="3"/>
      <c r="F64" s="3"/>
      <c r="G64" s="3"/>
      <c r="H64" s="3"/>
      <c r="I64" s="3"/>
      <c r="J64" s="3"/>
      <c r="K64" s="3"/>
      <c r="L64" s="3"/>
      <c r="M64" s="3"/>
      <c r="N64" s="3"/>
      <c r="O64" s="3"/>
      <c r="P64" s="3"/>
      <c r="Q64" s="3"/>
      <c r="R64" s="3"/>
      <c r="S64" s="3"/>
      <c r="T64" s="3"/>
      <c r="U64" s="3"/>
    </row>
    <row r="65" spans="1:21" x14ac:dyDescent="0.4">
      <c r="A65" s="4" t="s">
        <v>110</v>
      </c>
      <c r="B65" s="3"/>
      <c r="C65" s="3"/>
      <c r="D65" s="3"/>
      <c r="E65" s="3"/>
      <c r="F65" s="3"/>
      <c r="G65" s="3"/>
      <c r="H65" s="3"/>
      <c r="I65" s="3"/>
      <c r="J65" s="3"/>
      <c r="K65" s="3"/>
      <c r="L65" s="3"/>
      <c r="M65" s="3"/>
      <c r="N65" s="3"/>
      <c r="O65" s="3"/>
      <c r="P65" s="3"/>
      <c r="Q65" s="3"/>
      <c r="R65" s="3"/>
      <c r="S65" s="3"/>
      <c r="T65" s="3"/>
      <c r="U65" s="3"/>
    </row>
    <row r="66" spans="1:21" x14ac:dyDescent="0.4">
      <c r="A66" s="4" t="s">
        <v>111</v>
      </c>
      <c r="B66" s="3"/>
      <c r="C66" s="3"/>
      <c r="D66" s="3"/>
      <c r="E66" s="3"/>
      <c r="F66" s="3"/>
      <c r="G66" s="3"/>
      <c r="H66" s="3"/>
      <c r="I66" s="3"/>
      <c r="J66" s="3"/>
      <c r="K66" s="3"/>
      <c r="L66" s="3"/>
      <c r="M66" s="3"/>
      <c r="N66" s="3"/>
      <c r="O66" s="3"/>
      <c r="P66" s="3"/>
      <c r="Q66" s="3"/>
      <c r="R66" s="3"/>
      <c r="S66" s="3"/>
      <c r="T66" s="3"/>
      <c r="U66" s="3"/>
    </row>
    <row r="67" spans="1:21" x14ac:dyDescent="0.4">
      <c r="A67" s="4" t="s">
        <v>112</v>
      </c>
      <c r="B67" s="3"/>
      <c r="C67" s="3"/>
      <c r="D67" s="3"/>
      <c r="E67" s="3"/>
      <c r="F67" s="3"/>
      <c r="G67" s="3"/>
      <c r="H67" s="3"/>
      <c r="I67" s="3"/>
      <c r="J67" s="3"/>
      <c r="K67" s="3"/>
      <c r="L67" s="3"/>
      <c r="M67" s="3"/>
      <c r="N67" s="3"/>
      <c r="O67" s="3"/>
      <c r="P67" s="3"/>
      <c r="Q67" s="3"/>
      <c r="R67" s="3"/>
      <c r="S67" s="3"/>
      <c r="T67" s="3"/>
      <c r="U67" s="3"/>
    </row>
    <row r="68" spans="1:21" x14ac:dyDescent="0.4">
      <c r="A68" s="4" t="s">
        <v>113</v>
      </c>
      <c r="B68" s="3"/>
      <c r="C68" s="3"/>
      <c r="D68" s="3"/>
      <c r="E68" s="3"/>
      <c r="F68" s="3"/>
      <c r="G68" s="3"/>
      <c r="H68" s="3"/>
      <c r="I68" s="3"/>
      <c r="J68" s="3"/>
      <c r="K68" s="3"/>
      <c r="L68" s="3"/>
      <c r="M68" s="3"/>
      <c r="N68" s="3"/>
      <c r="O68" s="3"/>
      <c r="P68" s="3"/>
      <c r="Q68" s="3"/>
      <c r="R68" s="3"/>
      <c r="S68" s="3"/>
      <c r="T68" s="3"/>
      <c r="U68" s="3"/>
    </row>
    <row r="69" spans="1:21" x14ac:dyDescent="0.4">
      <c r="A69" s="4" t="s">
        <v>114</v>
      </c>
      <c r="B69" s="3"/>
      <c r="C69" s="3"/>
      <c r="D69" s="3"/>
      <c r="E69" s="3"/>
      <c r="F69" s="3"/>
      <c r="G69" s="3"/>
      <c r="H69" s="3"/>
      <c r="I69" s="3"/>
      <c r="J69" s="3"/>
      <c r="K69" s="3"/>
      <c r="L69" s="3"/>
      <c r="M69" s="3"/>
      <c r="N69" s="3"/>
      <c r="O69" s="3"/>
      <c r="P69" s="3"/>
      <c r="Q69" s="3"/>
      <c r="R69" s="3"/>
      <c r="S69" s="3"/>
      <c r="T69" s="3"/>
      <c r="U69" s="3"/>
    </row>
    <row r="70" spans="1:21" x14ac:dyDescent="0.4">
      <c r="A70" s="4" t="s">
        <v>115</v>
      </c>
      <c r="B70" s="3"/>
      <c r="C70" s="3"/>
      <c r="D70" s="3"/>
      <c r="E70" s="3"/>
      <c r="F70" s="3"/>
      <c r="G70" s="3"/>
      <c r="H70" s="3"/>
      <c r="I70" s="3"/>
      <c r="J70" s="3"/>
      <c r="K70" s="3"/>
      <c r="L70" s="3"/>
      <c r="M70" s="3"/>
      <c r="N70" s="3"/>
      <c r="O70" s="3"/>
      <c r="P70" s="3"/>
      <c r="Q70" s="3"/>
      <c r="R70" s="3"/>
      <c r="S70" s="3"/>
      <c r="T70" s="3"/>
      <c r="U70" s="3"/>
    </row>
    <row r="71" spans="1:21" x14ac:dyDescent="0.4">
      <c r="A71" s="4" t="s">
        <v>116</v>
      </c>
      <c r="B71" s="3"/>
      <c r="C71" s="3"/>
      <c r="D71" s="3"/>
      <c r="E71" s="3"/>
      <c r="F71" s="3"/>
      <c r="G71" s="3"/>
      <c r="H71" s="3"/>
      <c r="I71" s="3"/>
      <c r="J71" s="3"/>
      <c r="K71" s="3"/>
      <c r="L71" s="3"/>
      <c r="M71" s="3"/>
      <c r="N71" s="3"/>
      <c r="O71" s="3"/>
      <c r="P71" s="3"/>
      <c r="Q71" s="3"/>
      <c r="R71" s="3"/>
      <c r="S71" s="3"/>
      <c r="T71" s="3"/>
      <c r="U71" s="3"/>
    </row>
    <row r="72" spans="1:21" x14ac:dyDescent="0.4">
      <c r="A72" s="4" t="s">
        <v>1173</v>
      </c>
      <c r="B72" s="3"/>
      <c r="C72" s="3"/>
      <c r="D72" s="3"/>
      <c r="E72" s="3"/>
      <c r="F72" s="3"/>
      <c r="G72" s="3"/>
      <c r="H72" s="3"/>
      <c r="I72" s="3"/>
      <c r="J72" s="3"/>
      <c r="K72" s="3"/>
      <c r="L72" s="3"/>
      <c r="M72" s="3"/>
      <c r="N72" s="3"/>
      <c r="O72" s="3"/>
      <c r="P72" s="3"/>
      <c r="Q72" s="3"/>
      <c r="R72" s="3"/>
      <c r="S72" s="3"/>
      <c r="T72" s="3"/>
      <c r="U72" s="3"/>
    </row>
    <row r="73" spans="1:21" x14ac:dyDescent="0.4">
      <c r="A73" s="4" t="s">
        <v>118</v>
      </c>
      <c r="B73" s="3"/>
      <c r="C73" s="3"/>
      <c r="D73" s="3"/>
      <c r="E73" s="3"/>
      <c r="F73" s="3"/>
      <c r="G73" s="3"/>
      <c r="H73" s="3"/>
      <c r="I73" s="3"/>
      <c r="J73" s="3"/>
      <c r="K73" s="3"/>
      <c r="L73" s="3"/>
      <c r="M73" s="3"/>
      <c r="N73" s="3"/>
      <c r="O73" s="3"/>
      <c r="P73" s="3"/>
      <c r="Q73" s="3"/>
      <c r="R73" s="3"/>
      <c r="S73" s="3"/>
      <c r="T73" s="3"/>
      <c r="U73" s="3"/>
    </row>
    <row r="74" spans="1:21" x14ac:dyDescent="0.4">
      <c r="A74" s="8" t="s">
        <v>102</v>
      </c>
      <c r="B74" s="3"/>
      <c r="C74" s="3"/>
      <c r="D74" s="3"/>
      <c r="E74" s="3"/>
      <c r="F74" s="3"/>
      <c r="G74" s="3"/>
      <c r="H74" s="3"/>
      <c r="I74" s="3"/>
      <c r="J74" s="3"/>
      <c r="K74" s="3"/>
      <c r="L74" s="3"/>
      <c r="M74" s="3"/>
      <c r="N74" s="3"/>
      <c r="O74" s="3"/>
      <c r="P74" s="3"/>
      <c r="Q74" s="3"/>
      <c r="R74" s="3"/>
      <c r="S74" s="3"/>
      <c r="T74" s="3"/>
      <c r="U74" s="3"/>
    </row>
    <row r="75" spans="1:21" x14ac:dyDescent="0.4">
      <c r="A75" s="8" t="s">
        <v>103</v>
      </c>
      <c r="B75" s="9"/>
      <c r="C75" s="3"/>
      <c r="D75" s="3"/>
      <c r="E75" s="3"/>
      <c r="F75" s="3"/>
      <c r="G75" s="3"/>
      <c r="H75" s="3"/>
      <c r="I75" s="3"/>
      <c r="J75" s="3"/>
      <c r="K75" s="3"/>
      <c r="L75" s="3"/>
      <c r="M75" s="3"/>
      <c r="N75" s="3"/>
      <c r="O75" s="3"/>
      <c r="P75" s="3"/>
      <c r="Q75" s="3"/>
      <c r="R75" s="3"/>
      <c r="S75" s="3"/>
      <c r="T75" s="3"/>
      <c r="U75" s="3"/>
    </row>
    <row r="76" spans="1:21" x14ac:dyDescent="0.4">
      <c r="A76" s="8" t="s">
        <v>104</v>
      </c>
      <c r="B76" s="9"/>
      <c r="C76" s="3"/>
      <c r="D76" s="3"/>
      <c r="E76" s="3"/>
      <c r="F76" s="3"/>
      <c r="G76" s="3"/>
      <c r="H76" s="3"/>
      <c r="I76" s="3"/>
      <c r="J76" s="3"/>
      <c r="K76" s="3"/>
      <c r="L76" s="3"/>
      <c r="M76" s="3"/>
      <c r="N76" s="3"/>
      <c r="O76" s="3"/>
      <c r="P76" s="3"/>
      <c r="Q76" s="3"/>
      <c r="R76" s="3"/>
      <c r="S76" s="3"/>
      <c r="T76" s="3"/>
      <c r="U76" s="3"/>
    </row>
    <row r="77" spans="1:21" x14ac:dyDescent="0.4">
      <c r="A77" s="8" t="s">
        <v>105</v>
      </c>
      <c r="B77" s="9"/>
      <c r="C77" s="3"/>
      <c r="D77" s="3"/>
      <c r="E77" s="3"/>
      <c r="F77" s="3"/>
      <c r="G77" s="3"/>
      <c r="H77" s="3"/>
      <c r="I77" s="3"/>
      <c r="J77" s="3"/>
      <c r="K77" s="3"/>
      <c r="L77" s="3"/>
      <c r="M77" s="3"/>
      <c r="N77" s="3"/>
      <c r="O77" s="3"/>
      <c r="P77" s="3"/>
      <c r="Q77" s="3"/>
      <c r="R77" s="3"/>
      <c r="S77" s="3"/>
      <c r="T77" s="3"/>
      <c r="U77" s="3"/>
    </row>
    <row r="78" spans="1:21" x14ac:dyDescent="0.4">
      <c r="A78" s="8" t="s">
        <v>106</v>
      </c>
      <c r="B78" s="10"/>
      <c r="C78" s="3"/>
      <c r="D78" s="3"/>
      <c r="E78" s="3"/>
      <c r="F78" s="3"/>
      <c r="G78" s="3"/>
      <c r="H78" s="3"/>
      <c r="I78" s="3"/>
      <c r="J78" s="3"/>
      <c r="K78" s="3"/>
      <c r="L78" s="3"/>
      <c r="M78" s="3"/>
      <c r="N78" s="3"/>
      <c r="O78" s="3"/>
      <c r="P78" s="3"/>
      <c r="Q78" s="3"/>
      <c r="R78" s="3"/>
      <c r="S78" s="3"/>
      <c r="T78" s="3"/>
      <c r="U78" s="3"/>
    </row>
    <row r="79" spans="1:21" x14ac:dyDescent="0.4">
      <c r="A79" s="8" t="s">
        <v>119</v>
      </c>
      <c r="B79" s="3"/>
      <c r="C79" s="3"/>
      <c r="D79" s="3"/>
      <c r="E79" s="3"/>
      <c r="F79" s="3"/>
      <c r="G79" s="3"/>
      <c r="H79" s="3"/>
      <c r="I79" s="3"/>
      <c r="J79" s="3"/>
      <c r="K79" s="3"/>
      <c r="L79" s="3"/>
      <c r="M79" s="3"/>
      <c r="N79" s="3"/>
      <c r="O79" s="3"/>
      <c r="P79" s="3"/>
      <c r="Q79" s="3"/>
      <c r="R79" s="3"/>
      <c r="S79" s="3"/>
      <c r="T79" s="3"/>
      <c r="U79" s="3"/>
    </row>
    <row r="80" spans="1:21" x14ac:dyDescent="0.4">
      <c r="A80" s="8" t="s">
        <v>120</v>
      </c>
      <c r="B80" s="3"/>
      <c r="C80" s="3"/>
      <c r="D80" s="3"/>
      <c r="E80" s="3"/>
      <c r="F80" s="3"/>
      <c r="G80" s="3"/>
      <c r="H80" s="3"/>
      <c r="I80" s="3"/>
      <c r="J80" s="3"/>
      <c r="K80" s="3"/>
      <c r="L80" s="3"/>
      <c r="M80" s="3"/>
      <c r="N80" s="3"/>
      <c r="O80" s="3"/>
      <c r="P80" s="3"/>
      <c r="Q80" s="3"/>
      <c r="R80" s="3"/>
      <c r="S80" s="3"/>
      <c r="T80" s="3"/>
      <c r="U80" s="3"/>
    </row>
    <row r="81" spans="1:21" x14ac:dyDescent="0.4">
      <c r="A81" s="3" t="s">
        <v>598</v>
      </c>
      <c r="B81" s="3"/>
      <c r="C81" s="3"/>
      <c r="D81" s="3"/>
      <c r="E81" s="3"/>
      <c r="F81" s="3"/>
      <c r="G81" s="3"/>
      <c r="H81" s="3"/>
      <c r="I81" s="3"/>
      <c r="J81" s="3"/>
      <c r="K81" s="3"/>
      <c r="L81" s="3"/>
      <c r="M81" s="3"/>
      <c r="N81" s="3"/>
      <c r="O81" s="3"/>
      <c r="P81" s="3"/>
      <c r="Q81" s="3"/>
      <c r="R81" s="3"/>
      <c r="S81" s="3"/>
      <c r="T81" s="3"/>
      <c r="U81" s="3"/>
    </row>
    <row r="82" spans="1:21" x14ac:dyDescent="0.4">
      <c r="A82" s="3"/>
      <c r="B82" s="3" t="s">
        <v>1660</v>
      </c>
      <c r="C82" s="3" t="s">
        <v>1661</v>
      </c>
      <c r="D82" s="3" t="s">
        <v>1662</v>
      </c>
      <c r="E82" s="3" t="s">
        <v>1663</v>
      </c>
      <c r="F82" s="3" t="s">
        <v>1664</v>
      </c>
      <c r="G82" s="3" t="s">
        <v>1665</v>
      </c>
      <c r="H82" s="3" t="s">
        <v>1666</v>
      </c>
      <c r="I82" s="3" t="s">
        <v>1667</v>
      </c>
      <c r="J82" s="3" t="s">
        <v>1668</v>
      </c>
      <c r="K82" s="3" t="s">
        <v>1669</v>
      </c>
      <c r="L82" s="3" t="s">
        <v>1670</v>
      </c>
      <c r="M82" s="3" t="s">
        <v>1671</v>
      </c>
      <c r="N82" s="3" t="s">
        <v>1672</v>
      </c>
      <c r="O82" s="3" t="s">
        <v>1673</v>
      </c>
      <c r="P82" s="3" t="s">
        <v>1674</v>
      </c>
      <c r="Q82" s="3" t="s">
        <v>1675</v>
      </c>
      <c r="R82" s="3" t="s">
        <v>1676</v>
      </c>
      <c r="S82" s="3" t="s">
        <v>1677</v>
      </c>
      <c r="T82" s="3" t="s">
        <v>1678</v>
      </c>
      <c r="U82" s="3" t="s">
        <v>1679</v>
      </c>
    </row>
    <row r="83" spans="1:21" x14ac:dyDescent="0.4">
      <c r="A83" s="3" t="s">
        <v>0</v>
      </c>
      <c r="B83" s="3"/>
      <c r="C83" s="3"/>
      <c r="D83" s="3"/>
      <c r="E83" s="3"/>
      <c r="F83" s="3"/>
      <c r="G83" s="3"/>
      <c r="H83" s="3"/>
      <c r="I83" s="3"/>
      <c r="J83" s="3"/>
      <c r="K83" s="3"/>
      <c r="L83" s="3"/>
      <c r="M83" s="3"/>
      <c r="N83" s="3"/>
      <c r="O83" s="3"/>
      <c r="P83" s="3"/>
      <c r="Q83" s="3"/>
      <c r="R83" s="3"/>
      <c r="S83" s="3"/>
      <c r="T83" s="3"/>
      <c r="U83" s="3"/>
    </row>
    <row r="84" spans="1:21" x14ac:dyDescent="0.4">
      <c r="A84" s="3" t="s">
        <v>97</v>
      </c>
      <c r="B84" s="3"/>
      <c r="C84" s="3"/>
      <c r="D84" s="3"/>
      <c r="E84" s="3"/>
      <c r="F84" s="3"/>
      <c r="G84" s="3"/>
      <c r="H84" s="3"/>
      <c r="I84" s="3"/>
      <c r="J84" s="3"/>
      <c r="K84" s="3"/>
      <c r="L84" s="3"/>
      <c r="M84" s="3"/>
      <c r="N84" s="3"/>
      <c r="O84" s="3"/>
      <c r="P84" s="3"/>
      <c r="Q84" s="3"/>
      <c r="R84" s="3"/>
      <c r="S84" s="3"/>
      <c r="T84" s="3"/>
      <c r="U84" s="3"/>
    </row>
    <row r="85" spans="1:21" x14ac:dyDescent="0.4">
      <c r="A85" s="3" t="s">
        <v>98</v>
      </c>
      <c r="B85" s="3"/>
      <c r="C85" s="3"/>
      <c r="D85" s="3"/>
      <c r="E85" s="3"/>
      <c r="F85" s="3"/>
      <c r="G85" s="3"/>
      <c r="H85" s="3"/>
      <c r="I85" s="3"/>
      <c r="J85" s="3"/>
      <c r="K85" s="3"/>
      <c r="L85" s="3"/>
      <c r="M85" s="3"/>
      <c r="N85" s="3"/>
      <c r="O85" s="3"/>
      <c r="P85" s="3"/>
      <c r="Q85" s="3"/>
      <c r="R85" s="3"/>
      <c r="S85" s="3"/>
      <c r="T85" s="3"/>
      <c r="U85" s="3"/>
    </row>
    <row r="86" spans="1:21" x14ac:dyDescent="0.4">
      <c r="A86" s="3" t="s">
        <v>99</v>
      </c>
      <c r="B86" s="3"/>
      <c r="C86" s="3"/>
      <c r="D86" s="3"/>
      <c r="E86" s="3"/>
      <c r="F86" s="3"/>
      <c r="G86" s="3"/>
      <c r="H86" s="3"/>
      <c r="I86" s="3"/>
      <c r="J86" s="3"/>
      <c r="K86" s="3"/>
      <c r="L86" s="3"/>
      <c r="M86" s="3"/>
      <c r="N86" s="3"/>
      <c r="O86" s="3"/>
      <c r="P86" s="3"/>
      <c r="Q86" s="3"/>
      <c r="R86" s="3"/>
      <c r="S86" s="3"/>
      <c r="T86" s="3"/>
      <c r="U86" s="3"/>
    </row>
    <row r="87" spans="1:21" x14ac:dyDescent="0.4">
      <c r="A87" s="3" t="s">
        <v>100</v>
      </c>
      <c r="B87" s="3"/>
      <c r="C87" s="3"/>
      <c r="D87" s="3"/>
      <c r="E87" s="3"/>
      <c r="F87" s="3"/>
      <c r="G87" s="3"/>
      <c r="H87" s="3"/>
      <c r="I87" s="3"/>
      <c r="J87" s="3"/>
      <c r="K87" s="3"/>
      <c r="L87" s="3"/>
      <c r="M87" s="3"/>
      <c r="N87" s="3"/>
      <c r="O87" s="3"/>
      <c r="P87" s="3"/>
      <c r="Q87" s="3"/>
      <c r="R87" s="3"/>
      <c r="S87" s="3"/>
      <c r="T87" s="3"/>
      <c r="U87" s="3"/>
    </row>
    <row r="88" spans="1:21" x14ac:dyDescent="0.4">
      <c r="A88" s="3" t="s">
        <v>101</v>
      </c>
      <c r="B88" s="3"/>
      <c r="C88" s="3"/>
      <c r="D88" s="3"/>
      <c r="E88" s="3"/>
      <c r="F88" s="3"/>
      <c r="G88" s="3"/>
      <c r="H88" s="3"/>
      <c r="I88" s="3"/>
      <c r="J88" s="3"/>
      <c r="K88" s="3"/>
      <c r="L88" s="3"/>
      <c r="M88" s="3"/>
      <c r="N88" s="3"/>
      <c r="O88" s="3"/>
      <c r="P88" s="3"/>
      <c r="Q88" s="3"/>
      <c r="R88" s="3"/>
      <c r="S88" s="3"/>
      <c r="T88" s="3"/>
      <c r="U88" s="3"/>
    </row>
    <row r="89" spans="1:21" x14ac:dyDescent="0.4">
      <c r="A89" s="3" t="s">
        <v>1171</v>
      </c>
      <c r="B89" s="3"/>
      <c r="C89" s="3"/>
      <c r="D89" s="3"/>
      <c r="E89" s="3"/>
      <c r="F89" s="3"/>
      <c r="G89" s="3"/>
      <c r="H89" s="3"/>
      <c r="I89" s="3"/>
      <c r="J89" s="3"/>
      <c r="K89" s="3"/>
      <c r="L89" s="3"/>
      <c r="M89" s="3"/>
      <c r="N89" s="3"/>
      <c r="O89" s="3"/>
      <c r="P89" s="3"/>
      <c r="Q89" s="3"/>
      <c r="R89" s="3"/>
      <c r="S89" s="3"/>
      <c r="T89" s="3"/>
      <c r="U89" s="3"/>
    </row>
    <row r="90" spans="1:21" x14ac:dyDescent="0.4">
      <c r="A90" s="3" t="s">
        <v>1172</v>
      </c>
      <c r="B90" s="3"/>
      <c r="C90" s="3"/>
      <c r="D90" s="3"/>
      <c r="E90" s="3"/>
      <c r="F90" s="3"/>
      <c r="G90" s="3"/>
      <c r="H90" s="3"/>
      <c r="I90" s="3"/>
      <c r="J90" s="3"/>
      <c r="K90" s="3"/>
      <c r="L90" s="3"/>
      <c r="M90" s="3"/>
      <c r="N90" s="3"/>
      <c r="O90" s="3"/>
      <c r="P90" s="3"/>
      <c r="Q90" s="3"/>
      <c r="R90" s="3"/>
      <c r="S90" s="3"/>
      <c r="T90" s="3"/>
      <c r="U90" s="3"/>
    </row>
    <row r="91" spans="1:21" x14ac:dyDescent="0.4">
      <c r="A91" s="4" t="s">
        <v>109</v>
      </c>
      <c r="B91" s="3"/>
      <c r="C91" s="3"/>
      <c r="D91" s="3"/>
      <c r="E91" s="3"/>
      <c r="F91" s="3"/>
      <c r="G91" s="3"/>
      <c r="H91" s="3"/>
      <c r="I91" s="3"/>
      <c r="J91" s="3"/>
      <c r="K91" s="3"/>
      <c r="L91" s="3"/>
      <c r="M91" s="3"/>
      <c r="N91" s="3"/>
      <c r="O91" s="3"/>
      <c r="P91" s="3"/>
      <c r="Q91" s="3"/>
      <c r="R91" s="3"/>
      <c r="S91" s="3"/>
      <c r="T91" s="3"/>
      <c r="U91" s="3"/>
    </row>
    <row r="92" spans="1:21" x14ac:dyDescent="0.4">
      <c r="A92" s="4" t="s">
        <v>110</v>
      </c>
      <c r="B92" s="3"/>
      <c r="C92" s="3"/>
      <c r="D92" s="3"/>
      <c r="E92" s="3"/>
      <c r="F92" s="3"/>
      <c r="G92" s="3"/>
      <c r="H92" s="3"/>
      <c r="I92" s="3"/>
      <c r="J92" s="3"/>
      <c r="K92" s="3"/>
      <c r="L92" s="3"/>
      <c r="M92" s="3"/>
      <c r="N92" s="3"/>
      <c r="O92" s="3"/>
      <c r="P92" s="3"/>
      <c r="Q92" s="3"/>
      <c r="R92" s="3"/>
      <c r="S92" s="3"/>
      <c r="T92" s="3"/>
      <c r="U92" s="3"/>
    </row>
    <row r="93" spans="1:21" x14ac:dyDescent="0.4">
      <c r="A93" s="4" t="s">
        <v>111</v>
      </c>
      <c r="B93" s="3"/>
      <c r="C93" s="3"/>
      <c r="D93" s="3"/>
      <c r="E93" s="3"/>
      <c r="F93" s="3"/>
      <c r="G93" s="3"/>
      <c r="H93" s="3"/>
      <c r="I93" s="3"/>
      <c r="J93" s="3"/>
      <c r="K93" s="3"/>
      <c r="L93" s="3"/>
      <c r="M93" s="3"/>
      <c r="N93" s="3"/>
      <c r="O93" s="3"/>
      <c r="P93" s="3"/>
      <c r="Q93" s="3"/>
      <c r="R93" s="3"/>
      <c r="S93" s="3"/>
      <c r="T93" s="3"/>
      <c r="U93" s="3"/>
    </row>
    <row r="94" spans="1:21" x14ac:dyDescent="0.4">
      <c r="A94" s="4" t="s">
        <v>112</v>
      </c>
      <c r="B94" s="3"/>
      <c r="C94" s="3"/>
      <c r="D94" s="3"/>
      <c r="E94" s="3"/>
      <c r="F94" s="3"/>
      <c r="G94" s="3"/>
      <c r="H94" s="3"/>
      <c r="I94" s="3"/>
      <c r="J94" s="3"/>
      <c r="K94" s="3"/>
      <c r="L94" s="3"/>
      <c r="M94" s="3"/>
      <c r="N94" s="3"/>
      <c r="O94" s="3"/>
      <c r="P94" s="3"/>
      <c r="Q94" s="3"/>
      <c r="R94" s="3"/>
      <c r="S94" s="3"/>
      <c r="T94" s="3"/>
      <c r="U94" s="3"/>
    </row>
    <row r="95" spans="1:21" x14ac:dyDescent="0.4">
      <c r="A95" s="4" t="s">
        <v>113</v>
      </c>
      <c r="B95" s="3"/>
      <c r="C95" s="3"/>
      <c r="D95" s="3"/>
      <c r="E95" s="3"/>
      <c r="F95" s="3"/>
      <c r="G95" s="3"/>
      <c r="H95" s="3"/>
      <c r="I95" s="3"/>
      <c r="J95" s="3"/>
      <c r="K95" s="3"/>
      <c r="L95" s="3"/>
      <c r="M95" s="3"/>
      <c r="N95" s="3"/>
      <c r="O95" s="3"/>
      <c r="P95" s="3"/>
      <c r="Q95" s="3"/>
      <c r="R95" s="3"/>
      <c r="S95" s="3"/>
      <c r="T95" s="3"/>
      <c r="U95" s="3"/>
    </row>
    <row r="96" spans="1:21" x14ac:dyDescent="0.4">
      <c r="A96" s="4" t="s">
        <v>114</v>
      </c>
      <c r="B96" s="3"/>
      <c r="C96" s="3"/>
      <c r="D96" s="3"/>
      <c r="E96" s="3"/>
      <c r="F96" s="3"/>
      <c r="G96" s="3"/>
      <c r="H96" s="3"/>
      <c r="I96" s="3"/>
      <c r="J96" s="3"/>
      <c r="K96" s="3"/>
      <c r="L96" s="3"/>
      <c r="M96" s="3"/>
      <c r="N96" s="3"/>
      <c r="O96" s="3"/>
      <c r="P96" s="3"/>
      <c r="Q96" s="3"/>
      <c r="R96" s="3"/>
      <c r="S96" s="3"/>
      <c r="T96" s="3"/>
      <c r="U96" s="3"/>
    </row>
    <row r="97" spans="1:21" x14ac:dyDescent="0.4">
      <c r="A97" s="4" t="s">
        <v>115</v>
      </c>
      <c r="B97" s="3"/>
      <c r="C97" s="3"/>
      <c r="D97" s="3"/>
      <c r="E97" s="3"/>
      <c r="F97" s="3"/>
      <c r="G97" s="3"/>
      <c r="H97" s="3"/>
      <c r="I97" s="3"/>
      <c r="J97" s="3"/>
      <c r="K97" s="3"/>
      <c r="L97" s="3"/>
      <c r="M97" s="3"/>
      <c r="N97" s="3"/>
      <c r="O97" s="3"/>
      <c r="P97" s="3"/>
      <c r="Q97" s="3"/>
      <c r="R97" s="3"/>
      <c r="S97" s="3"/>
      <c r="T97" s="3"/>
      <c r="U97" s="3"/>
    </row>
    <row r="98" spans="1:21" x14ac:dyDescent="0.4">
      <c r="A98" s="4" t="s">
        <v>116</v>
      </c>
      <c r="B98" s="3"/>
      <c r="C98" s="3"/>
      <c r="D98" s="3"/>
      <c r="E98" s="3"/>
      <c r="F98" s="3"/>
      <c r="G98" s="3"/>
      <c r="H98" s="3"/>
      <c r="I98" s="3"/>
      <c r="J98" s="3"/>
      <c r="K98" s="3"/>
      <c r="L98" s="3"/>
      <c r="M98" s="3"/>
      <c r="N98" s="3"/>
      <c r="O98" s="3"/>
      <c r="P98" s="3"/>
      <c r="Q98" s="3"/>
      <c r="R98" s="3"/>
      <c r="S98" s="3"/>
      <c r="T98" s="3"/>
      <c r="U98" s="3"/>
    </row>
    <row r="99" spans="1:21" x14ac:dyDescent="0.4">
      <c r="A99" s="4" t="s">
        <v>1173</v>
      </c>
      <c r="B99" s="3"/>
      <c r="C99" s="3"/>
      <c r="D99" s="3"/>
      <c r="E99" s="3"/>
      <c r="F99" s="3"/>
      <c r="G99" s="3"/>
      <c r="H99" s="3"/>
      <c r="I99" s="3"/>
      <c r="J99" s="3"/>
      <c r="K99" s="3"/>
      <c r="L99" s="3"/>
      <c r="M99" s="3"/>
      <c r="N99" s="3"/>
      <c r="O99" s="3"/>
      <c r="P99" s="3"/>
      <c r="Q99" s="3"/>
      <c r="R99" s="3"/>
      <c r="S99" s="3"/>
      <c r="T99" s="3"/>
      <c r="U99" s="3"/>
    </row>
    <row r="100" spans="1:21" x14ac:dyDescent="0.4">
      <c r="A100" s="4" t="s">
        <v>118</v>
      </c>
      <c r="B100" s="3"/>
      <c r="C100" s="3"/>
      <c r="D100" s="3"/>
      <c r="E100" s="3"/>
      <c r="F100" s="3"/>
      <c r="G100" s="3"/>
      <c r="H100" s="3"/>
      <c r="I100" s="3"/>
      <c r="J100" s="3"/>
      <c r="K100" s="3"/>
      <c r="L100" s="3"/>
      <c r="M100" s="3"/>
      <c r="N100" s="3"/>
      <c r="O100" s="3"/>
      <c r="P100" s="3"/>
      <c r="Q100" s="3"/>
      <c r="R100" s="3"/>
      <c r="S100" s="3"/>
      <c r="T100" s="3"/>
      <c r="U100" s="3"/>
    </row>
    <row r="101" spans="1:21" x14ac:dyDescent="0.4">
      <c r="A101" s="8" t="s">
        <v>102</v>
      </c>
      <c r="B101" s="3"/>
      <c r="C101" s="3"/>
      <c r="D101" s="3"/>
      <c r="E101" s="3"/>
      <c r="F101" s="3"/>
      <c r="G101" s="3"/>
      <c r="H101" s="3"/>
      <c r="I101" s="3"/>
      <c r="J101" s="3"/>
      <c r="K101" s="3"/>
      <c r="L101" s="3"/>
      <c r="M101" s="3"/>
      <c r="N101" s="3"/>
      <c r="O101" s="3"/>
      <c r="P101" s="3"/>
      <c r="Q101" s="3"/>
      <c r="R101" s="3"/>
      <c r="S101" s="3"/>
      <c r="T101" s="3"/>
      <c r="U101" s="3"/>
    </row>
    <row r="102" spans="1:21" x14ac:dyDescent="0.4">
      <c r="A102" s="8" t="s">
        <v>103</v>
      </c>
      <c r="B102" s="9"/>
      <c r="C102" s="3"/>
      <c r="D102" s="3"/>
      <c r="E102" s="3"/>
      <c r="F102" s="3"/>
      <c r="G102" s="3"/>
      <c r="H102" s="3"/>
      <c r="I102" s="3"/>
      <c r="J102" s="3"/>
      <c r="K102" s="3"/>
      <c r="L102" s="3"/>
      <c r="M102" s="3"/>
      <c r="N102" s="3"/>
      <c r="O102" s="3"/>
      <c r="P102" s="3"/>
      <c r="Q102" s="3"/>
      <c r="R102" s="3"/>
      <c r="S102" s="3"/>
      <c r="T102" s="3"/>
      <c r="U102" s="3"/>
    </row>
    <row r="103" spans="1:21" x14ac:dyDescent="0.4">
      <c r="A103" s="8" t="s">
        <v>104</v>
      </c>
      <c r="B103" s="9"/>
      <c r="C103" s="3"/>
      <c r="D103" s="3"/>
      <c r="E103" s="3"/>
      <c r="F103" s="3"/>
      <c r="G103" s="3"/>
      <c r="H103" s="3"/>
      <c r="I103" s="3"/>
      <c r="J103" s="3"/>
      <c r="K103" s="3"/>
      <c r="L103" s="3"/>
      <c r="M103" s="3"/>
      <c r="N103" s="3"/>
      <c r="O103" s="3"/>
      <c r="P103" s="3"/>
      <c r="Q103" s="3"/>
      <c r="R103" s="3"/>
      <c r="S103" s="3"/>
      <c r="T103" s="3"/>
      <c r="U103" s="3"/>
    </row>
    <row r="104" spans="1:21" x14ac:dyDescent="0.4">
      <c r="A104" s="8" t="s">
        <v>105</v>
      </c>
      <c r="B104" s="9"/>
      <c r="C104" s="3"/>
      <c r="D104" s="3"/>
      <c r="E104" s="3"/>
      <c r="F104" s="3"/>
      <c r="G104" s="3"/>
      <c r="H104" s="3"/>
      <c r="I104" s="3"/>
      <c r="J104" s="3"/>
      <c r="K104" s="3"/>
      <c r="L104" s="3"/>
      <c r="M104" s="3"/>
      <c r="N104" s="3"/>
      <c r="O104" s="3"/>
      <c r="P104" s="3"/>
      <c r="Q104" s="3"/>
      <c r="R104" s="3"/>
      <c r="S104" s="3"/>
      <c r="T104" s="3"/>
      <c r="U104" s="3"/>
    </row>
    <row r="105" spans="1:21" x14ac:dyDescent="0.4">
      <c r="A105" s="8" t="s">
        <v>106</v>
      </c>
      <c r="B105" s="10"/>
      <c r="C105" s="3"/>
      <c r="D105" s="3"/>
      <c r="E105" s="3"/>
      <c r="F105" s="3"/>
      <c r="G105" s="3"/>
      <c r="H105" s="3"/>
      <c r="I105" s="3"/>
      <c r="J105" s="3"/>
      <c r="K105" s="3"/>
      <c r="L105" s="3"/>
      <c r="M105" s="3"/>
      <c r="N105" s="3"/>
      <c r="O105" s="3"/>
      <c r="P105" s="3"/>
      <c r="Q105" s="3"/>
      <c r="R105" s="3"/>
      <c r="S105" s="3"/>
      <c r="T105" s="3"/>
      <c r="U105" s="3"/>
    </row>
    <row r="106" spans="1:21" x14ac:dyDescent="0.4">
      <c r="A106" s="8" t="s">
        <v>119</v>
      </c>
      <c r="B106" s="3"/>
      <c r="C106" s="3"/>
      <c r="D106" s="3"/>
      <c r="E106" s="3"/>
      <c r="F106" s="3"/>
      <c r="G106" s="3"/>
      <c r="H106" s="3"/>
      <c r="I106" s="3"/>
      <c r="J106" s="3"/>
      <c r="K106" s="3"/>
      <c r="L106" s="3"/>
      <c r="M106" s="3"/>
      <c r="N106" s="3"/>
      <c r="O106" s="3"/>
      <c r="P106" s="3"/>
      <c r="Q106" s="3"/>
      <c r="R106" s="3"/>
      <c r="S106" s="3"/>
      <c r="T106" s="3"/>
      <c r="U106" s="3"/>
    </row>
    <row r="107" spans="1:21" x14ac:dyDescent="0.4">
      <c r="A107" s="8" t="s">
        <v>120</v>
      </c>
      <c r="B107" s="3"/>
      <c r="C107" s="3"/>
      <c r="D107" s="3"/>
      <c r="E107" s="3"/>
      <c r="F107" s="3"/>
      <c r="G107" s="3"/>
      <c r="H107" s="3"/>
      <c r="I107" s="3"/>
      <c r="J107" s="3"/>
      <c r="K107" s="3"/>
      <c r="L107" s="3"/>
      <c r="M107" s="3"/>
      <c r="N107" s="3"/>
      <c r="O107" s="3"/>
      <c r="P107" s="3"/>
      <c r="Q107" s="3"/>
      <c r="R107" s="3"/>
      <c r="S107" s="3"/>
      <c r="T107" s="3"/>
      <c r="U107" s="3"/>
    </row>
    <row r="108" spans="1:21" x14ac:dyDescent="0.4">
      <c r="A108" s="3" t="s">
        <v>598</v>
      </c>
      <c r="B108" s="3"/>
      <c r="C108" s="3"/>
      <c r="D108" s="3"/>
      <c r="E108" s="3"/>
      <c r="F108" s="3"/>
      <c r="G108" s="3"/>
      <c r="H108" s="3"/>
      <c r="I108" s="3"/>
      <c r="J108" s="3"/>
      <c r="K108" s="3"/>
      <c r="L108" s="3"/>
      <c r="M108" s="3"/>
      <c r="N108" s="3"/>
      <c r="O108" s="3"/>
      <c r="P108" s="3"/>
      <c r="Q108" s="3"/>
      <c r="R108" s="3"/>
      <c r="S108" s="3"/>
      <c r="T108" s="3"/>
      <c r="U108" s="3"/>
    </row>
    <row r="109" spans="1:21" x14ac:dyDescent="0.4">
      <c r="A109" s="3"/>
      <c r="B109" s="3" t="s">
        <v>1680</v>
      </c>
      <c r="C109" s="3" t="s">
        <v>1681</v>
      </c>
      <c r="D109" s="3" t="s">
        <v>1682</v>
      </c>
      <c r="E109" s="3" t="s">
        <v>1683</v>
      </c>
      <c r="F109" s="3" t="s">
        <v>1684</v>
      </c>
      <c r="G109" s="3" t="s">
        <v>1685</v>
      </c>
      <c r="H109" s="3" t="s">
        <v>1686</v>
      </c>
      <c r="I109" s="3" t="s">
        <v>1687</v>
      </c>
      <c r="J109" s="3" t="s">
        <v>1688</v>
      </c>
      <c r="K109" s="3" t="s">
        <v>1689</v>
      </c>
      <c r="L109" s="3" t="s">
        <v>1690</v>
      </c>
      <c r="M109" s="3" t="s">
        <v>1691</v>
      </c>
      <c r="N109" s="3" t="s">
        <v>1692</v>
      </c>
      <c r="O109" s="3" t="s">
        <v>1693</v>
      </c>
      <c r="P109" s="3" t="s">
        <v>1694</v>
      </c>
      <c r="Q109" s="3" t="s">
        <v>1695</v>
      </c>
      <c r="R109" s="3" t="s">
        <v>1696</v>
      </c>
      <c r="S109" s="3" t="s">
        <v>1697</v>
      </c>
      <c r="T109" s="3" t="s">
        <v>1698</v>
      </c>
      <c r="U109" s="3" t="s">
        <v>1699</v>
      </c>
    </row>
    <row r="110" spans="1:21" x14ac:dyDescent="0.4">
      <c r="A110" s="3" t="s">
        <v>0</v>
      </c>
      <c r="B110" s="3"/>
      <c r="C110" s="3"/>
      <c r="D110" s="3"/>
      <c r="E110" s="3"/>
      <c r="F110" s="3"/>
      <c r="G110" s="3"/>
      <c r="H110" s="3"/>
      <c r="I110" s="3"/>
      <c r="J110" s="3"/>
      <c r="K110" s="3"/>
      <c r="L110" s="3"/>
      <c r="M110" s="3"/>
      <c r="N110" s="3"/>
      <c r="O110" s="3"/>
      <c r="P110" s="3"/>
      <c r="Q110" s="3"/>
      <c r="R110" s="3"/>
      <c r="S110" s="3"/>
      <c r="T110" s="3"/>
      <c r="U110" s="3"/>
    </row>
    <row r="111" spans="1:21" x14ac:dyDescent="0.4">
      <c r="A111" s="3" t="s">
        <v>97</v>
      </c>
      <c r="B111" s="3"/>
      <c r="C111" s="3"/>
      <c r="D111" s="3"/>
      <c r="E111" s="3"/>
      <c r="F111" s="3"/>
      <c r="G111" s="3"/>
      <c r="H111" s="3"/>
      <c r="I111" s="3"/>
      <c r="J111" s="3"/>
      <c r="K111" s="3"/>
      <c r="L111" s="3"/>
      <c r="M111" s="3"/>
      <c r="N111" s="3"/>
      <c r="O111" s="3"/>
      <c r="P111" s="3"/>
      <c r="Q111" s="3"/>
      <c r="R111" s="3"/>
      <c r="S111" s="3"/>
      <c r="T111" s="3"/>
      <c r="U111" s="3"/>
    </row>
    <row r="112" spans="1:21" x14ac:dyDescent="0.4">
      <c r="A112" s="3" t="s">
        <v>98</v>
      </c>
      <c r="B112" s="3"/>
      <c r="C112" s="3"/>
      <c r="D112" s="3"/>
      <c r="E112" s="3"/>
      <c r="F112" s="3"/>
      <c r="G112" s="3"/>
      <c r="H112" s="3"/>
      <c r="I112" s="3"/>
      <c r="J112" s="3"/>
      <c r="K112" s="3"/>
      <c r="L112" s="3"/>
      <c r="M112" s="3"/>
      <c r="N112" s="3"/>
      <c r="O112" s="3"/>
      <c r="P112" s="3"/>
      <c r="Q112" s="3"/>
      <c r="R112" s="3"/>
      <c r="S112" s="3"/>
      <c r="T112" s="3"/>
      <c r="U112" s="3"/>
    </row>
    <row r="113" spans="1:21" x14ac:dyDescent="0.4">
      <c r="A113" s="3" t="s">
        <v>99</v>
      </c>
      <c r="B113" s="3"/>
      <c r="C113" s="3"/>
      <c r="D113" s="3"/>
      <c r="E113" s="3"/>
      <c r="F113" s="3"/>
      <c r="G113" s="3"/>
      <c r="H113" s="3"/>
      <c r="I113" s="3"/>
      <c r="J113" s="3"/>
      <c r="K113" s="3"/>
      <c r="L113" s="3"/>
      <c r="M113" s="3"/>
      <c r="N113" s="3"/>
      <c r="O113" s="3"/>
      <c r="P113" s="3"/>
      <c r="Q113" s="3"/>
      <c r="R113" s="3"/>
      <c r="S113" s="3"/>
      <c r="T113" s="3"/>
      <c r="U113" s="3"/>
    </row>
    <row r="114" spans="1:21" x14ac:dyDescent="0.4">
      <c r="A114" s="3" t="s">
        <v>100</v>
      </c>
      <c r="B114" s="3"/>
      <c r="C114" s="3"/>
      <c r="D114" s="3"/>
      <c r="E114" s="3"/>
      <c r="F114" s="3"/>
      <c r="G114" s="3"/>
      <c r="H114" s="3"/>
      <c r="I114" s="3"/>
      <c r="J114" s="3"/>
      <c r="K114" s="3"/>
      <c r="L114" s="3"/>
      <c r="M114" s="3"/>
      <c r="N114" s="3"/>
      <c r="O114" s="3"/>
      <c r="P114" s="3"/>
      <c r="Q114" s="3"/>
      <c r="R114" s="3"/>
      <c r="S114" s="3"/>
      <c r="T114" s="3"/>
      <c r="U114" s="3"/>
    </row>
    <row r="115" spans="1:21" x14ac:dyDescent="0.4">
      <c r="A115" s="3" t="s">
        <v>101</v>
      </c>
      <c r="B115" s="3"/>
      <c r="C115" s="3"/>
      <c r="D115" s="3"/>
      <c r="E115" s="3"/>
      <c r="F115" s="3"/>
      <c r="G115" s="3"/>
      <c r="H115" s="3"/>
      <c r="I115" s="3"/>
      <c r="J115" s="3"/>
      <c r="K115" s="3"/>
      <c r="L115" s="3"/>
      <c r="M115" s="3"/>
      <c r="N115" s="3"/>
      <c r="O115" s="3"/>
      <c r="P115" s="3"/>
      <c r="Q115" s="3"/>
      <c r="R115" s="3"/>
      <c r="S115" s="3"/>
      <c r="T115" s="3"/>
      <c r="U115" s="3"/>
    </row>
    <row r="116" spans="1:21" x14ac:dyDescent="0.4">
      <c r="A116" s="3" t="s">
        <v>1171</v>
      </c>
      <c r="B116" s="3"/>
      <c r="C116" s="3"/>
      <c r="D116" s="3"/>
      <c r="E116" s="3"/>
      <c r="F116" s="3"/>
      <c r="G116" s="3"/>
      <c r="H116" s="3"/>
      <c r="I116" s="3"/>
      <c r="J116" s="3"/>
      <c r="K116" s="3"/>
      <c r="L116" s="3"/>
      <c r="M116" s="3"/>
      <c r="N116" s="3"/>
      <c r="O116" s="3"/>
      <c r="P116" s="3"/>
      <c r="Q116" s="3"/>
      <c r="R116" s="3"/>
      <c r="S116" s="3"/>
      <c r="T116" s="3"/>
      <c r="U116" s="3"/>
    </row>
    <row r="117" spans="1:21" x14ac:dyDescent="0.4">
      <c r="A117" s="3" t="s">
        <v>1172</v>
      </c>
      <c r="B117" s="3"/>
      <c r="C117" s="3"/>
      <c r="D117" s="3"/>
      <c r="E117" s="3"/>
      <c r="F117" s="3"/>
      <c r="G117" s="3"/>
      <c r="H117" s="3"/>
      <c r="I117" s="3"/>
      <c r="J117" s="3"/>
      <c r="K117" s="3"/>
      <c r="L117" s="3"/>
      <c r="M117" s="3"/>
      <c r="N117" s="3"/>
      <c r="O117" s="3"/>
      <c r="P117" s="3"/>
      <c r="Q117" s="3"/>
      <c r="R117" s="3"/>
      <c r="S117" s="3"/>
      <c r="T117" s="3"/>
      <c r="U117" s="3"/>
    </row>
    <row r="118" spans="1:21" x14ac:dyDescent="0.4">
      <c r="A118" s="4" t="s">
        <v>109</v>
      </c>
      <c r="B118" s="3"/>
      <c r="C118" s="3"/>
      <c r="D118" s="3"/>
      <c r="E118" s="3"/>
      <c r="F118" s="3"/>
      <c r="G118" s="3"/>
      <c r="H118" s="3"/>
      <c r="I118" s="3"/>
      <c r="J118" s="3"/>
      <c r="K118" s="3"/>
      <c r="L118" s="3"/>
      <c r="M118" s="3"/>
      <c r="N118" s="3"/>
      <c r="O118" s="3"/>
      <c r="P118" s="3"/>
      <c r="Q118" s="3"/>
      <c r="R118" s="3"/>
      <c r="S118" s="3"/>
      <c r="T118" s="3"/>
      <c r="U118" s="3"/>
    </row>
    <row r="119" spans="1:21" x14ac:dyDescent="0.4">
      <c r="A119" s="4" t="s">
        <v>110</v>
      </c>
      <c r="B119" s="3"/>
      <c r="C119" s="3"/>
      <c r="D119" s="3"/>
      <c r="E119" s="3"/>
      <c r="F119" s="3"/>
      <c r="G119" s="3"/>
      <c r="H119" s="3"/>
      <c r="I119" s="3"/>
      <c r="J119" s="3"/>
      <c r="K119" s="3"/>
      <c r="L119" s="3"/>
      <c r="M119" s="3"/>
      <c r="N119" s="3"/>
      <c r="O119" s="3"/>
      <c r="P119" s="3"/>
      <c r="Q119" s="3"/>
      <c r="R119" s="3"/>
      <c r="S119" s="3"/>
      <c r="T119" s="3"/>
      <c r="U119" s="3"/>
    </row>
    <row r="120" spans="1:21" x14ac:dyDescent="0.4">
      <c r="A120" s="4" t="s">
        <v>111</v>
      </c>
      <c r="B120" s="3"/>
      <c r="C120" s="3"/>
      <c r="D120" s="3"/>
      <c r="E120" s="3"/>
      <c r="F120" s="3"/>
      <c r="G120" s="3"/>
      <c r="H120" s="3"/>
      <c r="I120" s="3"/>
      <c r="J120" s="3"/>
      <c r="K120" s="3"/>
      <c r="L120" s="3"/>
      <c r="M120" s="3"/>
      <c r="N120" s="3"/>
      <c r="O120" s="3"/>
      <c r="P120" s="3"/>
      <c r="Q120" s="3"/>
      <c r="R120" s="3"/>
      <c r="S120" s="3"/>
      <c r="T120" s="3"/>
      <c r="U120" s="3"/>
    </row>
    <row r="121" spans="1:21" x14ac:dyDescent="0.4">
      <c r="A121" s="4" t="s">
        <v>112</v>
      </c>
      <c r="B121" s="3"/>
      <c r="C121" s="3"/>
      <c r="D121" s="3"/>
      <c r="E121" s="3"/>
      <c r="F121" s="3"/>
      <c r="G121" s="3"/>
      <c r="H121" s="3"/>
      <c r="I121" s="3"/>
      <c r="J121" s="3"/>
      <c r="K121" s="3"/>
      <c r="L121" s="3"/>
      <c r="M121" s="3"/>
      <c r="N121" s="3"/>
      <c r="O121" s="3"/>
      <c r="P121" s="3"/>
      <c r="Q121" s="3"/>
      <c r="R121" s="3"/>
      <c r="S121" s="3"/>
      <c r="T121" s="3"/>
      <c r="U121" s="3"/>
    </row>
    <row r="122" spans="1:21" x14ac:dyDescent="0.4">
      <c r="A122" s="4" t="s">
        <v>113</v>
      </c>
      <c r="B122" s="3"/>
      <c r="C122" s="3"/>
      <c r="D122" s="3"/>
      <c r="E122" s="3"/>
      <c r="F122" s="3"/>
      <c r="G122" s="3"/>
      <c r="H122" s="3"/>
      <c r="I122" s="3"/>
      <c r="J122" s="3"/>
      <c r="K122" s="3"/>
      <c r="L122" s="3"/>
      <c r="M122" s="3"/>
      <c r="N122" s="3"/>
      <c r="O122" s="3"/>
      <c r="P122" s="3"/>
      <c r="Q122" s="3"/>
      <c r="R122" s="3"/>
      <c r="S122" s="3"/>
      <c r="T122" s="3"/>
      <c r="U122" s="3"/>
    </row>
    <row r="123" spans="1:21" x14ac:dyDescent="0.4">
      <c r="A123" s="4" t="s">
        <v>114</v>
      </c>
      <c r="B123" s="3"/>
      <c r="C123" s="3"/>
      <c r="D123" s="3"/>
      <c r="E123" s="3"/>
      <c r="F123" s="3"/>
      <c r="G123" s="3"/>
      <c r="H123" s="3"/>
      <c r="I123" s="3"/>
      <c r="J123" s="3"/>
      <c r="K123" s="3"/>
      <c r="L123" s="3"/>
      <c r="M123" s="3"/>
      <c r="N123" s="3"/>
      <c r="O123" s="3"/>
      <c r="P123" s="3"/>
      <c r="Q123" s="3"/>
      <c r="R123" s="3"/>
      <c r="S123" s="3"/>
      <c r="T123" s="3"/>
      <c r="U123" s="3"/>
    </row>
    <row r="124" spans="1:21" x14ac:dyDescent="0.4">
      <c r="A124" s="4" t="s">
        <v>115</v>
      </c>
      <c r="B124" s="3"/>
      <c r="C124" s="3"/>
      <c r="D124" s="3"/>
      <c r="E124" s="3"/>
      <c r="F124" s="3"/>
      <c r="G124" s="3"/>
      <c r="H124" s="3"/>
      <c r="I124" s="3"/>
      <c r="J124" s="3"/>
      <c r="K124" s="3"/>
      <c r="L124" s="3"/>
      <c r="M124" s="3"/>
      <c r="N124" s="3"/>
      <c r="O124" s="3"/>
      <c r="P124" s="3"/>
      <c r="Q124" s="3"/>
      <c r="R124" s="3"/>
      <c r="S124" s="3"/>
      <c r="T124" s="3"/>
      <c r="U124" s="3"/>
    </row>
    <row r="125" spans="1:21" x14ac:dyDescent="0.4">
      <c r="A125" s="4" t="s">
        <v>116</v>
      </c>
      <c r="B125" s="3"/>
      <c r="C125" s="3"/>
      <c r="D125" s="3"/>
      <c r="E125" s="3"/>
      <c r="F125" s="3"/>
      <c r="G125" s="3"/>
      <c r="H125" s="3"/>
      <c r="I125" s="3"/>
      <c r="J125" s="3"/>
      <c r="K125" s="3"/>
      <c r="L125" s="3"/>
      <c r="M125" s="3"/>
      <c r="N125" s="3"/>
      <c r="O125" s="3"/>
      <c r="P125" s="3"/>
      <c r="Q125" s="3"/>
      <c r="R125" s="3"/>
      <c r="S125" s="3"/>
      <c r="T125" s="3"/>
      <c r="U125" s="3"/>
    </row>
    <row r="126" spans="1:21" x14ac:dyDescent="0.4">
      <c r="A126" s="4" t="s">
        <v>1173</v>
      </c>
      <c r="B126" s="3"/>
      <c r="C126" s="3"/>
      <c r="D126" s="3"/>
      <c r="E126" s="3"/>
      <c r="F126" s="3"/>
      <c r="G126" s="3"/>
      <c r="H126" s="3"/>
      <c r="I126" s="3"/>
      <c r="J126" s="3"/>
      <c r="K126" s="3"/>
      <c r="L126" s="3"/>
      <c r="M126" s="3"/>
      <c r="N126" s="3"/>
      <c r="O126" s="3"/>
      <c r="P126" s="3"/>
      <c r="Q126" s="3"/>
      <c r="R126" s="3"/>
      <c r="S126" s="3"/>
      <c r="T126" s="3"/>
      <c r="U126" s="3"/>
    </row>
    <row r="127" spans="1:21" x14ac:dyDescent="0.4">
      <c r="A127" s="4" t="s">
        <v>118</v>
      </c>
      <c r="B127" s="3"/>
      <c r="C127" s="3"/>
      <c r="D127" s="3"/>
      <c r="E127" s="3"/>
      <c r="F127" s="3"/>
      <c r="G127" s="3"/>
      <c r="H127" s="3"/>
      <c r="I127" s="3"/>
      <c r="J127" s="3"/>
      <c r="K127" s="3"/>
      <c r="L127" s="3"/>
      <c r="M127" s="3"/>
      <c r="N127" s="3"/>
      <c r="O127" s="3"/>
      <c r="P127" s="3"/>
      <c r="Q127" s="3"/>
      <c r="R127" s="3"/>
      <c r="S127" s="3"/>
      <c r="T127" s="3"/>
      <c r="U127" s="3"/>
    </row>
    <row r="128" spans="1:21" x14ac:dyDescent="0.4">
      <c r="A128" s="8" t="s">
        <v>102</v>
      </c>
      <c r="B128" s="3"/>
      <c r="C128" s="3"/>
      <c r="D128" s="3"/>
      <c r="E128" s="3"/>
      <c r="F128" s="3"/>
      <c r="G128" s="3"/>
      <c r="H128" s="3"/>
      <c r="I128" s="3"/>
      <c r="J128" s="3"/>
      <c r="K128" s="3"/>
      <c r="L128" s="3"/>
      <c r="M128" s="3"/>
      <c r="N128" s="3"/>
      <c r="O128" s="3"/>
      <c r="P128" s="3"/>
      <c r="Q128" s="3"/>
      <c r="R128" s="3"/>
      <c r="S128" s="3"/>
      <c r="T128" s="3"/>
      <c r="U128" s="3"/>
    </row>
    <row r="129" spans="1:21" x14ac:dyDescent="0.4">
      <c r="A129" s="8" t="s">
        <v>103</v>
      </c>
      <c r="B129" s="9"/>
      <c r="C129" s="3"/>
      <c r="D129" s="3"/>
      <c r="E129" s="3"/>
      <c r="F129" s="3"/>
      <c r="G129" s="3"/>
      <c r="H129" s="3"/>
      <c r="I129" s="3"/>
      <c r="J129" s="3"/>
      <c r="K129" s="3"/>
      <c r="L129" s="3"/>
      <c r="M129" s="3"/>
      <c r="N129" s="3"/>
      <c r="O129" s="3"/>
      <c r="P129" s="3"/>
      <c r="Q129" s="3"/>
      <c r="R129" s="3"/>
      <c r="S129" s="3"/>
      <c r="T129" s="3"/>
      <c r="U129" s="3"/>
    </row>
    <row r="130" spans="1:21" x14ac:dyDescent="0.4">
      <c r="A130" s="8" t="s">
        <v>104</v>
      </c>
      <c r="B130" s="9"/>
      <c r="C130" s="3"/>
      <c r="D130" s="3"/>
      <c r="E130" s="3"/>
      <c r="F130" s="3"/>
      <c r="G130" s="3"/>
      <c r="H130" s="3"/>
      <c r="I130" s="3"/>
      <c r="J130" s="3"/>
      <c r="K130" s="3"/>
      <c r="L130" s="3"/>
      <c r="M130" s="3"/>
      <c r="N130" s="3"/>
      <c r="O130" s="3"/>
      <c r="P130" s="3"/>
      <c r="Q130" s="3"/>
      <c r="R130" s="3"/>
      <c r="S130" s="3"/>
      <c r="T130" s="3"/>
      <c r="U130" s="3"/>
    </row>
    <row r="131" spans="1:21" x14ac:dyDescent="0.4">
      <c r="A131" s="8" t="s">
        <v>105</v>
      </c>
      <c r="B131" s="9"/>
      <c r="C131" s="3"/>
      <c r="D131" s="3"/>
      <c r="E131" s="3"/>
      <c r="F131" s="3"/>
      <c r="G131" s="3"/>
      <c r="H131" s="3"/>
      <c r="I131" s="3"/>
      <c r="J131" s="3"/>
      <c r="K131" s="3"/>
      <c r="L131" s="3"/>
      <c r="M131" s="3"/>
      <c r="N131" s="3"/>
      <c r="O131" s="3"/>
      <c r="P131" s="3"/>
      <c r="Q131" s="3"/>
      <c r="R131" s="3"/>
      <c r="S131" s="3"/>
      <c r="T131" s="3"/>
      <c r="U131" s="3"/>
    </row>
    <row r="132" spans="1:21" x14ac:dyDescent="0.4">
      <c r="A132" s="8" t="s">
        <v>106</v>
      </c>
      <c r="B132" s="10"/>
      <c r="C132" s="3"/>
      <c r="D132" s="3"/>
      <c r="E132" s="3"/>
      <c r="F132" s="3"/>
      <c r="G132" s="3"/>
      <c r="H132" s="3"/>
      <c r="I132" s="3"/>
      <c r="J132" s="3"/>
      <c r="K132" s="3"/>
      <c r="L132" s="3"/>
      <c r="M132" s="3"/>
      <c r="N132" s="3"/>
      <c r="O132" s="3"/>
      <c r="P132" s="3"/>
      <c r="Q132" s="3"/>
      <c r="R132" s="3"/>
      <c r="S132" s="3"/>
      <c r="T132" s="3"/>
      <c r="U132" s="3"/>
    </row>
    <row r="133" spans="1:21" x14ac:dyDescent="0.4">
      <c r="A133" s="8" t="s">
        <v>119</v>
      </c>
      <c r="B133" s="3"/>
      <c r="C133" s="3"/>
      <c r="D133" s="3"/>
      <c r="E133" s="3"/>
      <c r="F133" s="3"/>
      <c r="G133" s="3"/>
      <c r="H133" s="3"/>
      <c r="I133" s="3"/>
      <c r="J133" s="3"/>
      <c r="K133" s="3"/>
      <c r="L133" s="3"/>
      <c r="M133" s="3"/>
      <c r="N133" s="3"/>
      <c r="O133" s="3"/>
      <c r="P133" s="3"/>
      <c r="Q133" s="3"/>
      <c r="R133" s="3"/>
      <c r="S133" s="3"/>
      <c r="T133" s="3"/>
      <c r="U133" s="3"/>
    </row>
    <row r="134" spans="1:21" x14ac:dyDescent="0.4">
      <c r="A134" s="8" t="s">
        <v>120</v>
      </c>
      <c r="B134" s="3"/>
      <c r="C134" s="3"/>
      <c r="D134" s="3"/>
      <c r="E134" s="3"/>
      <c r="F134" s="3"/>
      <c r="G134" s="3"/>
      <c r="H134" s="3"/>
      <c r="I134" s="3"/>
      <c r="J134" s="3"/>
      <c r="K134" s="3"/>
      <c r="L134" s="3"/>
      <c r="M134" s="3"/>
      <c r="N134" s="3"/>
      <c r="O134" s="3"/>
      <c r="P134" s="3"/>
      <c r="Q134" s="3"/>
      <c r="R134" s="3"/>
      <c r="S134" s="3"/>
      <c r="T134" s="3"/>
      <c r="U134" s="3"/>
    </row>
    <row r="135" spans="1:21" x14ac:dyDescent="0.4">
      <c r="A135" s="3" t="s">
        <v>598</v>
      </c>
      <c r="B135" s="3"/>
      <c r="C135" s="3"/>
      <c r="D135" s="3"/>
      <c r="E135" s="3"/>
      <c r="F135" s="3"/>
      <c r="G135" s="3"/>
      <c r="H135" s="3"/>
      <c r="I135" s="3"/>
      <c r="J135" s="3"/>
      <c r="K135" s="3"/>
      <c r="L135" s="3"/>
      <c r="M135" s="3"/>
      <c r="N135" s="3"/>
      <c r="O135" s="3"/>
      <c r="P135" s="3"/>
      <c r="Q135" s="3"/>
      <c r="R135" s="3"/>
      <c r="S135" s="3"/>
      <c r="T135" s="3"/>
      <c r="U135" s="3"/>
    </row>
  </sheetData>
  <phoneticPr fontId="1"/>
  <dataValidations count="7">
    <dataValidation type="list" allowBlank="1" showInputMessage="1" showErrorMessage="1" sqref="B3:U3 B6:U6 B30:U30 B33:U33 B57:U57 B60:U60 B84:U84 B87:U87 B111:U111 B114:U114">
      <formula1>$V$1:$V$8</formula1>
    </dataValidation>
    <dataValidation type="list" allowBlank="1" showInputMessage="1" showErrorMessage="1" sqref="B2:U2 B29:U29 B56:U56 B83:U83 B110:U110">
      <formula1>$V$1:$V$4</formula1>
    </dataValidation>
    <dataValidation type="list" allowBlank="1" showInputMessage="1" showErrorMessage="1" sqref="B4:U4 B31:U31 B58:U58 B85:U85 B112:U112">
      <formula1>$V$1:$V$17</formula1>
    </dataValidation>
    <dataValidation type="list" allowBlank="1" showInputMessage="1" showErrorMessage="1" sqref="B5:U5 B32:U32 B59:U59 B86:U86 B113:U113">
      <formula1>$V$1:$V$6</formula1>
    </dataValidation>
    <dataValidation type="list" allowBlank="1" showInputMessage="1" showErrorMessage="1" sqref="B7:U7 B34:U34 B61:U61 B88:U88 B115:U115">
      <formula1>$V$1:$V$7</formula1>
    </dataValidation>
    <dataValidation type="list" allowBlank="1" showInputMessage="1" showErrorMessage="1" sqref="B27:U27 B54:U54 B81:U81 B108:U108 B135:U135">
      <formula1>$V$2:$V$3</formula1>
    </dataValidation>
    <dataValidation type="list" allowBlank="1" showInputMessage="1" showErrorMessage="1" sqref="B62:U73 B89:U100 B35:U46 B8:U19 B116:U127">
      <formula1>$V$1:$V$5</formula1>
    </dataValidation>
  </dataValidations>
  <pageMargins left="0.31496062992125984" right="0.11811023622047245"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0"/>
  <sheetViews>
    <sheetView workbookViewId="0">
      <selection activeCell="J2" sqref="J2:J6"/>
    </sheetView>
  </sheetViews>
  <sheetFormatPr defaultRowHeight="18.75" x14ac:dyDescent="0.4"/>
  <cols>
    <col min="1" max="1" width="18.375" customWidth="1"/>
  </cols>
  <sheetData>
    <row r="1" spans="1:10" x14ac:dyDescent="0.4">
      <c r="A1" s="14" t="s">
        <v>121</v>
      </c>
      <c r="B1">
        <v>3</v>
      </c>
    </row>
    <row r="2" spans="1:10" x14ac:dyDescent="0.4">
      <c r="A2" s="14" t="s">
        <v>122</v>
      </c>
      <c r="B2">
        <v>2</v>
      </c>
      <c r="I2">
        <v>0</v>
      </c>
      <c r="J2">
        <f>COUNTIF($B$1:$H$100,"0")</f>
        <v>4</v>
      </c>
    </row>
    <row r="3" spans="1:10" x14ac:dyDescent="0.4">
      <c r="A3" s="14" t="s">
        <v>123</v>
      </c>
      <c r="B3">
        <v>1</v>
      </c>
      <c r="I3">
        <v>1</v>
      </c>
      <c r="J3">
        <f>COUNTIF($B$1:$H$100,"1")</f>
        <v>21</v>
      </c>
    </row>
    <row r="4" spans="1:10" x14ac:dyDescent="0.4">
      <c r="A4" s="14" t="s">
        <v>124</v>
      </c>
      <c r="B4">
        <v>3</v>
      </c>
      <c r="I4">
        <v>2</v>
      </c>
      <c r="J4">
        <f>COUNTIF($B$1:$H$100,"2")</f>
        <v>52</v>
      </c>
    </row>
    <row r="5" spans="1:10" x14ac:dyDescent="0.4">
      <c r="A5" s="14" t="s">
        <v>125</v>
      </c>
      <c r="B5">
        <v>2</v>
      </c>
      <c r="I5">
        <v>3</v>
      </c>
      <c r="J5">
        <f>COUNTIF($B$1:$H$100,"3")</f>
        <v>15</v>
      </c>
    </row>
    <row r="6" spans="1:10" x14ac:dyDescent="0.4">
      <c r="A6" s="14" t="s">
        <v>126</v>
      </c>
      <c r="B6">
        <v>1</v>
      </c>
      <c r="I6">
        <v>4</v>
      </c>
      <c r="J6">
        <f>COUNTIF($B$1:$H$100,"4")</f>
        <v>8</v>
      </c>
    </row>
    <row r="7" spans="1:10" x14ac:dyDescent="0.4">
      <c r="A7" s="14" t="s">
        <v>127</v>
      </c>
      <c r="B7">
        <v>2</v>
      </c>
    </row>
    <row r="8" spans="1:10" x14ac:dyDescent="0.4">
      <c r="A8" s="14" t="s">
        <v>128</v>
      </c>
      <c r="B8">
        <v>2</v>
      </c>
    </row>
    <row r="9" spans="1:10" x14ac:dyDescent="0.4">
      <c r="A9" s="14" t="s">
        <v>129</v>
      </c>
      <c r="B9">
        <v>1</v>
      </c>
    </row>
    <row r="10" spans="1:10" x14ac:dyDescent="0.4">
      <c r="A10" s="14" t="s">
        <v>130</v>
      </c>
      <c r="B10">
        <v>2</v>
      </c>
    </row>
    <row r="11" spans="1:10" x14ac:dyDescent="0.4">
      <c r="A11" s="14" t="s">
        <v>131</v>
      </c>
      <c r="B11">
        <v>1</v>
      </c>
    </row>
    <row r="12" spans="1:10" x14ac:dyDescent="0.4">
      <c r="A12" s="14" t="s">
        <v>132</v>
      </c>
      <c r="B12">
        <v>1</v>
      </c>
    </row>
    <row r="13" spans="1:10" x14ac:dyDescent="0.4">
      <c r="A13" s="14" t="s">
        <v>133</v>
      </c>
      <c r="B13">
        <v>1</v>
      </c>
    </row>
    <row r="14" spans="1:10" x14ac:dyDescent="0.4">
      <c r="A14" s="14" t="s">
        <v>134</v>
      </c>
      <c r="B14">
        <v>1</v>
      </c>
    </row>
    <row r="15" spans="1:10" x14ac:dyDescent="0.4">
      <c r="A15" s="14" t="s">
        <v>135</v>
      </c>
      <c r="B15">
        <v>2</v>
      </c>
    </row>
    <row r="16" spans="1:10" x14ac:dyDescent="0.4">
      <c r="A16" s="14" t="s">
        <v>136</v>
      </c>
      <c r="B16">
        <v>2</v>
      </c>
    </row>
    <row r="17" spans="1:2" x14ac:dyDescent="0.4">
      <c r="A17" s="14" t="s">
        <v>137</v>
      </c>
      <c r="B17">
        <v>2</v>
      </c>
    </row>
    <row r="18" spans="1:2" x14ac:dyDescent="0.4">
      <c r="A18" s="14" t="s">
        <v>138</v>
      </c>
      <c r="B18">
        <v>1</v>
      </c>
    </row>
    <row r="19" spans="1:2" x14ac:dyDescent="0.4">
      <c r="A19" s="14" t="s">
        <v>139</v>
      </c>
      <c r="B19">
        <v>2</v>
      </c>
    </row>
    <row r="20" spans="1:2" x14ac:dyDescent="0.4">
      <c r="A20" s="14" t="s">
        <v>140</v>
      </c>
      <c r="B20">
        <v>1</v>
      </c>
    </row>
    <row r="21" spans="1:2" x14ac:dyDescent="0.4">
      <c r="A21" s="14" t="s">
        <v>1100</v>
      </c>
      <c r="B21">
        <v>3</v>
      </c>
    </row>
    <row r="22" spans="1:2" x14ac:dyDescent="0.4">
      <c r="A22" s="14" t="s">
        <v>142</v>
      </c>
      <c r="B22">
        <v>0</v>
      </c>
    </row>
    <row r="23" spans="1:2" x14ac:dyDescent="0.4">
      <c r="A23" s="14" t="s">
        <v>143</v>
      </c>
      <c r="B23">
        <v>2</v>
      </c>
    </row>
    <row r="24" spans="1:2" x14ac:dyDescent="0.4">
      <c r="A24" s="14" t="s">
        <v>144</v>
      </c>
      <c r="B24">
        <v>1</v>
      </c>
    </row>
    <row r="25" spans="1:2" x14ac:dyDescent="0.4">
      <c r="A25" s="14" t="s">
        <v>145</v>
      </c>
      <c r="B25">
        <v>2</v>
      </c>
    </row>
    <row r="26" spans="1:2" x14ac:dyDescent="0.4">
      <c r="A26" s="14" t="s">
        <v>146</v>
      </c>
      <c r="B26">
        <v>2</v>
      </c>
    </row>
    <row r="27" spans="1:2" x14ac:dyDescent="0.4">
      <c r="A27" s="14" t="s">
        <v>147</v>
      </c>
      <c r="B27">
        <v>2</v>
      </c>
    </row>
    <row r="28" spans="1:2" x14ac:dyDescent="0.4">
      <c r="A28" s="14" t="s">
        <v>148</v>
      </c>
      <c r="B28">
        <v>4</v>
      </c>
    </row>
    <row r="29" spans="1:2" x14ac:dyDescent="0.4">
      <c r="A29" s="14" t="s">
        <v>149</v>
      </c>
      <c r="B29">
        <v>2</v>
      </c>
    </row>
    <row r="30" spans="1:2" x14ac:dyDescent="0.4">
      <c r="A30" s="14" t="s">
        <v>150</v>
      </c>
      <c r="B30">
        <v>2</v>
      </c>
    </row>
    <row r="31" spans="1:2" x14ac:dyDescent="0.4">
      <c r="A31" s="14" t="s">
        <v>151</v>
      </c>
      <c r="B31">
        <v>0</v>
      </c>
    </row>
    <row r="32" spans="1:2" x14ac:dyDescent="0.4">
      <c r="A32" s="14" t="s">
        <v>152</v>
      </c>
      <c r="B32">
        <v>3</v>
      </c>
    </row>
    <row r="33" spans="1:2" x14ac:dyDescent="0.4">
      <c r="A33" s="14" t="s">
        <v>153</v>
      </c>
      <c r="B33">
        <v>2</v>
      </c>
    </row>
    <row r="34" spans="1:2" x14ac:dyDescent="0.4">
      <c r="A34" s="14" t="s">
        <v>154</v>
      </c>
      <c r="B34">
        <v>2</v>
      </c>
    </row>
    <row r="35" spans="1:2" x14ac:dyDescent="0.4">
      <c r="A35" s="14" t="s">
        <v>155</v>
      </c>
      <c r="B35">
        <v>1</v>
      </c>
    </row>
    <row r="36" spans="1:2" x14ac:dyDescent="0.4">
      <c r="A36" s="14" t="s">
        <v>156</v>
      </c>
      <c r="B36">
        <v>2</v>
      </c>
    </row>
    <row r="37" spans="1:2" x14ac:dyDescent="0.4">
      <c r="A37" s="14" t="s">
        <v>157</v>
      </c>
      <c r="B37">
        <v>2</v>
      </c>
    </row>
    <row r="38" spans="1:2" x14ac:dyDescent="0.4">
      <c r="A38" s="14" t="s">
        <v>158</v>
      </c>
      <c r="B38">
        <v>0</v>
      </c>
    </row>
    <row r="39" spans="1:2" x14ac:dyDescent="0.4">
      <c r="A39" s="14" t="s">
        <v>159</v>
      </c>
      <c r="B39">
        <v>1</v>
      </c>
    </row>
    <row r="40" spans="1:2" x14ac:dyDescent="0.4">
      <c r="A40" s="14" t="s">
        <v>160</v>
      </c>
      <c r="B40">
        <v>2</v>
      </c>
    </row>
    <row r="41" spans="1:2" x14ac:dyDescent="0.4">
      <c r="A41" s="14" t="s">
        <v>625</v>
      </c>
      <c r="B41">
        <v>2</v>
      </c>
    </row>
    <row r="42" spans="1:2" x14ac:dyDescent="0.4">
      <c r="A42" s="14" t="s">
        <v>161</v>
      </c>
      <c r="B42">
        <v>4</v>
      </c>
    </row>
    <row r="43" spans="1:2" x14ac:dyDescent="0.4">
      <c r="A43" s="14" t="s">
        <v>162</v>
      </c>
      <c r="B43">
        <v>3</v>
      </c>
    </row>
    <row r="44" spans="1:2" x14ac:dyDescent="0.4">
      <c r="A44" s="14" t="s">
        <v>163</v>
      </c>
      <c r="B44">
        <v>3</v>
      </c>
    </row>
    <row r="45" spans="1:2" x14ac:dyDescent="0.4">
      <c r="A45" s="14" t="s">
        <v>164</v>
      </c>
      <c r="B45">
        <v>0</v>
      </c>
    </row>
    <row r="46" spans="1:2" x14ac:dyDescent="0.4">
      <c r="A46" s="14" t="s">
        <v>165</v>
      </c>
      <c r="B46">
        <v>2</v>
      </c>
    </row>
    <row r="47" spans="1:2" x14ac:dyDescent="0.4">
      <c r="A47" s="14" t="s">
        <v>166</v>
      </c>
      <c r="B47">
        <v>2</v>
      </c>
    </row>
    <row r="48" spans="1:2" x14ac:dyDescent="0.4">
      <c r="A48" s="14" t="s">
        <v>167</v>
      </c>
      <c r="B48">
        <v>3</v>
      </c>
    </row>
    <row r="49" spans="1:2" x14ac:dyDescent="0.4">
      <c r="A49" s="14" t="s">
        <v>168</v>
      </c>
      <c r="B49">
        <v>2</v>
      </c>
    </row>
    <row r="50" spans="1:2" x14ac:dyDescent="0.4">
      <c r="A50" s="14" t="s">
        <v>169</v>
      </c>
      <c r="B50">
        <v>2</v>
      </c>
    </row>
    <row r="51" spans="1:2" x14ac:dyDescent="0.4">
      <c r="A51" s="14" t="s">
        <v>170</v>
      </c>
      <c r="B51">
        <v>3</v>
      </c>
    </row>
    <row r="52" spans="1:2" x14ac:dyDescent="0.4">
      <c r="A52" s="14" t="s">
        <v>171</v>
      </c>
      <c r="B52">
        <v>3</v>
      </c>
    </row>
    <row r="53" spans="1:2" x14ac:dyDescent="0.4">
      <c r="A53" s="14" t="s">
        <v>172</v>
      </c>
      <c r="B53">
        <v>1</v>
      </c>
    </row>
    <row r="54" spans="1:2" x14ac:dyDescent="0.4">
      <c r="A54" s="14" t="s">
        <v>173</v>
      </c>
      <c r="B54">
        <v>2</v>
      </c>
    </row>
    <row r="55" spans="1:2" x14ac:dyDescent="0.4">
      <c r="A55" s="14" t="s">
        <v>174</v>
      </c>
      <c r="B55">
        <v>1</v>
      </c>
    </row>
    <row r="56" spans="1:2" x14ac:dyDescent="0.4">
      <c r="A56" s="14" t="s">
        <v>175</v>
      </c>
      <c r="B56">
        <v>2</v>
      </c>
    </row>
    <row r="57" spans="1:2" x14ac:dyDescent="0.4">
      <c r="A57" s="14" t="s">
        <v>176</v>
      </c>
      <c r="B57">
        <v>4</v>
      </c>
    </row>
    <row r="58" spans="1:2" x14ac:dyDescent="0.4">
      <c r="A58" s="14" t="s">
        <v>177</v>
      </c>
      <c r="B58">
        <v>1</v>
      </c>
    </row>
    <row r="59" spans="1:2" x14ac:dyDescent="0.4">
      <c r="A59" s="14" t="s">
        <v>178</v>
      </c>
      <c r="B59">
        <v>2</v>
      </c>
    </row>
    <row r="60" spans="1:2" x14ac:dyDescent="0.4">
      <c r="A60" s="14" t="s">
        <v>179</v>
      </c>
      <c r="B60">
        <v>1</v>
      </c>
    </row>
    <row r="61" spans="1:2" x14ac:dyDescent="0.4">
      <c r="A61" s="14" t="s">
        <v>1700</v>
      </c>
      <c r="B61">
        <v>1</v>
      </c>
    </row>
    <row r="62" spans="1:2" x14ac:dyDescent="0.4">
      <c r="A62" s="14" t="s">
        <v>181</v>
      </c>
      <c r="B62">
        <v>2</v>
      </c>
    </row>
    <row r="63" spans="1:2" x14ac:dyDescent="0.4">
      <c r="A63" s="14" t="s">
        <v>182</v>
      </c>
      <c r="B63">
        <v>2</v>
      </c>
    </row>
    <row r="64" spans="1:2" x14ac:dyDescent="0.4">
      <c r="A64" s="14" t="s">
        <v>183</v>
      </c>
      <c r="B64">
        <v>2</v>
      </c>
    </row>
    <row r="65" spans="1:2" x14ac:dyDescent="0.4">
      <c r="A65" s="14" t="s">
        <v>184</v>
      </c>
      <c r="B65">
        <v>2</v>
      </c>
    </row>
    <row r="66" spans="1:2" x14ac:dyDescent="0.4">
      <c r="A66" s="14" t="s">
        <v>185</v>
      </c>
      <c r="B66">
        <v>2</v>
      </c>
    </row>
    <row r="67" spans="1:2" x14ac:dyDescent="0.4">
      <c r="A67" s="14" t="s">
        <v>186</v>
      </c>
      <c r="B67">
        <v>2</v>
      </c>
    </row>
    <row r="68" spans="1:2" x14ac:dyDescent="0.4">
      <c r="A68" s="14" t="s">
        <v>187</v>
      </c>
      <c r="B68">
        <v>4</v>
      </c>
    </row>
    <row r="69" spans="1:2" x14ac:dyDescent="0.4">
      <c r="A69" s="14" t="s">
        <v>188</v>
      </c>
      <c r="B69">
        <v>2</v>
      </c>
    </row>
    <row r="70" spans="1:2" x14ac:dyDescent="0.4">
      <c r="A70" s="14" t="s">
        <v>189</v>
      </c>
      <c r="B70">
        <v>2</v>
      </c>
    </row>
    <row r="71" spans="1:2" x14ac:dyDescent="0.4">
      <c r="A71" s="14" t="s">
        <v>190</v>
      </c>
      <c r="B71">
        <v>4</v>
      </c>
    </row>
    <row r="72" spans="1:2" x14ac:dyDescent="0.4">
      <c r="A72" s="14" t="s">
        <v>191</v>
      </c>
      <c r="B72">
        <v>2</v>
      </c>
    </row>
    <row r="73" spans="1:2" x14ac:dyDescent="0.4">
      <c r="A73" s="14" t="s">
        <v>192</v>
      </c>
      <c r="B73">
        <v>2</v>
      </c>
    </row>
    <row r="74" spans="1:2" x14ac:dyDescent="0.4">
      <c r="A74" s="14" t="s">
        <v>193</v>
      </c>
      <c r="B74">
        <v>2</v>
      </c>
    </row>
    <row r="75" spans="1:2" x14ac:dyDescent="0.4">
      <c r="A75" s="14" t="s">
        <v>194</v>
      </c>
      <c r="B75">
        <v>2</v>
      </c>
    </row>
    <row r="76" spans="1:2" x14ac:dyDescent="0.4">
      <c r="A76" s="14" t="s">
        <v>195</v>
      </c>
      <c r="B76">
        <v>2</v>
      </c>
    </row>
    <row r="77" spans="1:2" x14ac:dyDescent="0.4">
      <c r="A77" s="14" t="s">
        <v>196</v>
      </c>
      <c r="B77">
        <v>4</v>
      </c>
    </row>
    <row r="78" spans="1:2" x14ac:dyDescent="0.4">
      <c r="A78" s="14" t="s">
        <v>197</v>
      </c>
      <c r="B78">
        <v>3</v>
      </c>
    </row>
    <row r="79" spans="1:2" x14ac:dyDescent="0.4">
      <c r="A79" s="14" t="s">
        <v>198</v>
      </c>
      <c r="B79">
        <v>2</v>
      </c>
    </row>
    <row r="80" spans="1:2" x14ac:dyDescent="0.4">
      <c r="A80" s="14" t="s">
        <v>199</v>
      </c>
      <c r="B80">
        <v>2</v>
      </c>
    </row>
    <row r="81" spans="1:2" x14ac:dyDescent="0.4">
      <c r="A81" s="14" t="s">
        <v>2091</v>
      </c>
      <c r="B81">
        <v>2</v>
      </c>
    </row>
    <row r="82" spans="1:2" x14ac:dyDescent="0.4">
      <c r="A82" s="14" t="s">
        <v>200</v>
      </c>
      <c r="B82">
        <v>2</v>
      </c>
    </row>
    <row r="83" spans="1:2" x14ac:dyDescent="0.4">
      <c r="A83" s="14" t="s">
        <v>201</v>
      </c>
      <c r="B83">
        <v>2</v>
      </c>
    </row>
    <row r="84" spans="1:2" x14ac:dyDescent="0.4">
      <c r="A84" s="14" t="s">
        <v>202</v>
      </c>
      <c r="B84">
        <v>3</v>
      </c>
    </row>
    <row r="85" spans="1:2" x14ac:dyDescent="0.4">
      <c r="A85" s="14" t="s">
        <v>203</v>
      </c>
      <c r="B85">
        <v>1</v>
      </c>
    </row>
    <row r="86" spans="1:2" x14ac:dyDescent="0.4">
      <c r="A86" s="14" t="s">
        <v>204</v>
      </c>
      <c r="B86">
        <v>2</v>
      </c>
    </row>
    <row r="87" spans="1:2" x14ac:dyDescent="0.4">
      <c r="A87" s="14" t="s">
        <v>205</v>
      </c>
      <c r="B87">
        <v>4</v>
      </c>
    </row>
    <row r="88" spans="1:2" x14ac:dyDescent="0.4">
      <c r="A88" s="14" t="s">
        <v>206</v>
      </c>
      <c r="B88">
        <v>3</v>
      </c>
    </row>
    <row r="89" spans="1:2" x14ac:dyDescent="0.4">
      <c r="A89" s="14" t="s">
        <v>207</v>
      </c>
      <c r="B89">
        <v>1</v>
      </c>
    </row>
    <row r="90" spans="1:2" x14ac:dyDescent="0.4">
      <c r="A90" s="14" t="s">
        <v>208</v>
      </c>
      <c r="B90">
        <v>4</v>
      </c>
    </row>
    <row r="91" spans="1:2" x14ac:dyDescent="0.4">
      <c r="A91" s="14" t="s">
        <v>209</v>
      </c>
      <c r="B91">
        <v>3</v>
      </c>
    </row>
    <row r="92" spans="1:2" x14ac:dyDescent="0.4">
      <c r="A92" s="14" t="s">
        <v>210</v>
      </c>
      <c r="B92">
        <v>2</v>
      </c>
    </row>
    <row r="93" spans="1:2" x14ac:dyDescent="0.4">
      <c r="A93" s="14" t="s">
        <v>211</v>
      </c>
      <c r="B93">
        <v>2</v>
      </c>
    </row>
    <row r="94" spans="1:2" x14ac:dyDescent="0.4">
      <c r="A94" s="14" t="s">
        <v>212</v>
      </c>
      <c r="B94">
        <v>3</v>
      </c>
    </row>
    <row r="95" spans="1:2" x14ac:dyDescent="0.4">
      <c r="A95" s="14" t="s">
        <v>213</v>
      </c>
      <c r="B95">
        <v>1</v>
      </c>
    </row>
    <row r="96" spans="1:2" x14ac:dyDescent="0.4">
      <c r="A96" s="14" t="s">
        <v>214</v>
      </c>
      <c r="B96">
        <v>2</v>
      </c>
    </row>
    <row r="97" spans="1:2" x14ac:dyDescent="0.4">
      <c r="A97" s="14" t="s">
        <v>215</v>
      </c>
      <c r="B97">
        <v>2</v>
      </c>
    </row>
    <row r="98" spans="1:2" x14ac:dyDescent="0.4">
      <c r="A98" s="14" t="s">
        <v>216</v>
      </c>
      <c r="B98">
        <v>2</v>
      </c>
    </row>
    <row r="99" spans="1:2" x14ac:dyDescent="0.4">
      <c r="A99" s="14" t="s">
        <v>217</v>
      </c>
      <c r="B99">
        <v>3</v>
      </c>
    </row>
    <row r="100" spans="1:2" x14ac:dyDescent="0.4">
      <c r="A100" s="14" t="s">
        <v>218</v>
      </c>
      <c r="B100">
        <v>1</v>
      </c>
    </row>
  </sheetData>
  <phoneticPr fontI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7"/>
  <sheetViews>
    <sheetView topLeftCell="AC1" zoomScale="90" zoomScaleNormal="90" workbookViewId="0">
      <selection activeCell="AE2" sqref="AE2"/>
    </sheetView>
  </sheetViews>
  <sheetFormatPr defaultRowHeight="18.75" x14ac:dyDescent="0.4"/>
  <cols>
    <col min="1" max="1" width="5.875" customWidth="1"/>
    <col min="2" max="2" width="11.375" customWidth="1"/>
    <col min="4" max="4" width="11.625" customWidth="1"/>
    <col min="5" max="5" width="12.125" customWidth="1"/>
    <col min="6" max="6" width="10.75" customWidth="1"/>
    <col min="7" max="7" width="11.875" customWidth="1"/>
    <col min="8" max="8" width="19" customWidth="1"/>
    <col min="9" max="9" width="14" customWidth="1"/>
    <col min="10" max="10" width="14.625" customWidth="1"/>
    <col min="11" max="11" width="13.125" customWidth="1"/>
    <col min="12" max="12" width="12.125" customWidth="1"/>
    <col min="13" max="13" width="12.5" customWidth="1"/>
    <col min="14" max="14" width="11.875" customWidth="1"/>
    <col min="15" max="15" width="13.625" customWidth="1"/>
    <col min="16" max="17" width="11.75" customWidth="1"/>
    <col min="18" max="18" width="12.875" customWidth="1"/>
    <col min="19" max="19" width="13.125" customWidth="1"/>
    <col min="20" max="20" width="13.375" customWidth="1"/>
    <col min="21" max="21" width="12.75" customWidth="1"/>
    <col min="22" max="25" width="11.125" customWidth="1"/>
    <col min="26" max="26" width="14.75" customWidth="1"/>
    <col min="27" max="29" width="11.625" customWidth="1"/>
    <col min="30" max="30" width="10.625" customWidth="1"/>
    <col min="31" max="33" width="12.375" customWidth="1"/>
    <col min="34" max="34" width="11.125" customWidth="1"/>
    <col min="35" max="35" width="12.375" customWidth="1"/>
    <col min="36" max="38" width="14.375" customWidth="1"/>
    <col min="39" max="39" width="15.25" customWidth="1"/>
    <col min="40" max="40" width="12.875" customWidth="1"/>
    <col min="41" max="41" width="12.5" customWidth="1"/>
    <col min="42" max="44" width="13.125" customWidth="1"/>
    <col min="45" max="45" width="12.375" customWidth="1"/>
    <col min="46" max="46" width="71.5" customWidth="1"/>
  </cols>
  <sheetData>
    <row r="1" spans="1:46" x14ac:dyDescent="0.4">
      <c r="B1" t="s">
        <v>0</v>
      </c>
      <c r="C1" t="s">
        <v>2</v>
      </c>
      <c r="D1" t="s">
        <v>4</v>
      </c>
      <c r="E1" t="s">
        <v>7</v>
      </c>
      <c r="F1" t="s">
        <v>9</v>
      </c>
      <c r="G1" t="s">
        <v>11</v>
      </c>
      <c r="H1" t="s">
        <v>13</v>
      </c>
      <c r="I1" t="s">
        <v>16</v>
      </c>
      <c r="J1" t="s">
        <v>15</v>
      </c>
      <c r="K1" t="s">
        <v>14</v>
      </c>
      <c r="L1" t="s">
        <v>17</v>
      </c>
      <c r="M1" t="s">
        <v>18</v>
      </c>
      <c r="N1" t="s">
        <v>20</v>
      </c>
      <c r="O1" t="s">
        <v>19</v>
      </c>
      <c r="P1" t="s">
        <v>21</v>
      </c>
      <c r="Q1" t="s">
        <v>22</v>
      </c>
      <c r="R1" t="s">
        <v>23</v>
      </c>
      <c r="S1" t="s">
        <v>24</v>
      </c>
      <c r="T1" t="s">
        <v>25</v>
      </c>
      <c r="U1" t="s">
        <v>29</v>
      </c>
      <c r="V1" t="s">
        <v>29</v>
      </c>
      <c r="W1" t="s">
        <v>29</v>
      </c>
      <c r="X1" t="s">
        <v>29</v>
      </c>
      <c r="Y1" t="s">
        <v>29</v>
      </c>
      <c r="Z1" t="s">
        <v>30</v>
      </c>
      <c r="AA1" t="s">
        <v>31</v>
      </c>
      <c r="AB1" t="s">
        <v>31</v>
      </c>
      <c r="AC1" t="s">
        <v>31</v>
      </c>
      <c r="AD1" t="s">
        <v>33</v>
      </c>
      <c r="AE1" t="s">
        <v>34</v>
      </c>
      <c r="AF1" t="s">
        <v>34</v>
      </c>
      <c r="AG1" t="s">
        <v>34</v>
      </c>
      <c r="AH1" t="s">
        <v>36</v>
      </c>
      <c r="AI1" t="s">
        <v>37</v>
      </c>
      <c r="AJ1" t="s">
        <v>39</v>
      </c>
      <c r="AK1" t="s">
        <v>39</v>
      </c>
      <c r="AL1" t="s">
        <v>39</v>
      </c>
      <c r="AM1" t="s">
        <v>41</v>
      </c>
      <c r="AN1" t="s">
        <v>41</v>
      </c>
      <c r="AO1" t="s">
        <v>42</v>
      </c>
      <c r="AP1" t="s">
        <v>43</v>
      </c>
      <c r="AQ1" t="s">
        <v>43</v>
      </c>
      <c r="AR1" t="s">
        <v>43</v>
      </c>
      <c r="AS1" t="s">
        <v>44</v>
      </c>
      <c r="AT1" t="s">
        <v>45</v>
      </c>
    </row>
    <row r="2" spans="1:46" x14ac:dyDescent="0.4">
      <c r="A2">
        <v>1</v>
      </c>
      <c r="B2" t="s">
        <v>1</v>
      </c>
      <c r="C2" t="s">
        <v>3</v>
      </c>
      <c r="D2" t="s">
        <v>6</v>
      </c>
      <c r="E2" t="s">
        <v>8</v>
      </c>
      <c r="F2" t="s">
        <v>10</v>
      </c>
      <c r="G2" t="s">
        <v>12</v>
      </c>
      <c r="I2" t="s">
        <v>26</v>
      </c>
      <c r="J2" t="s">
        <v>27</v>
      </c>
      <c r="K2" t="s">
        <v>50</v>
      </c>
      <c r="L2" t="s">
        <v>50</v>
      </c>
      <c r="M2" t="s">
        <v>50</v>
      </c>
      <c r="N2" t="s">
        <v>50</v>
      </c>
      <c r="O2" t="s">
        <v>50</v>
      </c>
      <c r="P2" t="s">
        <v>27</v>
      </c>
      <c r="Q2" t="s">
        <v>28</v>
      </c>
      <c r="R2" t="s">
        <v>28</v>
      </c>
      <c r="S2" t="s">
        <v>50</v>
      </c>
      <c r="T2" t="s">
        <v>50</v>
      </c>
      <c r="U2" t="s">
        <v>56</v>
      </c>
      <c r="AA2" t="s">
        <v>32</v>
      </c>
      <c r="AE2" t="s">
        <v>35</v>
      </c>
      <c r="AI2" t="s">
        <v>38</v>
      </c>
      <c r="AJ2" t="s">
        <v>40</v>
      </c>
      <c r="AT2" t="s">
        <v>55</v>
      </c>
    </row>
    <row r="3" spans="1:46" x14ac:dyDescent="0.4">
      <c r="A3">
        <v>2</v>
      </c>
      <c r="B3" t="s">
        <v>1</v>
      </c>
      <c r="C3" t="s">
        <v>46</v>
      </c>
      <c r="D3" t="s">
        <v>5</v>
      </c>
      <c r="E3" t="s">
        <v>47</v>
      </c>
      <c r="F3" t="s">
        <v>48</v>
      </c>
      <c r="G3" t="s">
        <v>49</v>
      </c>
      <c r="I3" t="s">
        <v>50</v>
      </c>
      <c r="J3" t="s">
        <v>50</v>
      </c>
      <c r="K3" t="s">
        <v>50</v>
      </c>
      <c r="L3" t="s">
        <v>50</v>
      </c>
      <c r="M3" t="s">
        <v>50</v>
      </c>
      <c r="N3" t="s">
        <v>50</v>
      </c>
      <c r="O3" t="s">
        <v>50</v>
      </c>
      <c r="P3" t="s">
        <v>50</v>
      </c>
      <c r="Q3" t="s">
        <v>50</v>
      </c>
      <c r="R3" t="s">
        <v>50</v>
      </c>
      <c r="S3" t="s">
        <v>50</v>
      </c>
      <c r="T3" t="s">
        <v>50</v>
      </c>
      <c r="U3" t="s">
        <v>56</v>
      </c>
      <c r="AA3" t="s">
        <v>32</v>
      </c>
      <c r="AE3" t="s">
        <v>35</v>
      </c>
      <c r="AI3" t="s">
        <v>51</v>
      </c>
      <c r="AJ3" t="s">
        <v>52</v>
      </c>
      <c r="AM3" t="s">
        <v>53</v>
      </c>
      <c r="AP3" t="s">
        <v>54</v>
      </c>
      <c r="AT3" t="s">
        <v>55</v>
      </c>
    </row>
    <row r="4" spans="1:46" ht="56.25" x14ac:dyDescent="0.4">
      <c r="A4">
        <v>3</v>
      </c>
      <c r="B4" t="s">
        <v>57</v>
      </c>
      <c r="C4" t="s">
        <v>58</v>
      </c>
      <c r="D4" t="s">
        <v>59</v>
      </c>
      <c r="E4" t="s">
        <v>47</v>
      </c>
      <c r="F4" t="s">
        <v>60</v>
      </c>
      <c r="G4" t="s">
        <v>61</v>
      </c>
      <c r="H4" s="1" t="s">
        <v>62</v>
      </c>
      <c r="I4" t="s">
        <v>26</v>
      </c>
      <c r="J4" t="s">
        <v>77</v>
      </c>
      <c r="M4" t="s">
        <v>50</v>
      </c>
      <c r="N4" t="s">
        <v>50</v>
      </c>
      <c r="O4" t="s">
        <v>50</v>
      </c>
      <c r="P4" t="s">
        <v>26</v>
      </c>
      <c r="Q4" t="s">
        <v>27</v>
      </c>
      <c r="R4" t="s">
        <v>26</v>
      </c>
      <c r="S4" t="s">
        <v>26</v>
      </c>
      <c r="T4" t="s">
        <v>26</v>
      </c>
      <c r="U4" t="s">
        <v>63</v>
      </c>
      <c r="Z4" t="s">
        <v>64</v>
      </c>
      <c r="AA4" t="s">
        <v>65</v>
      </c>
      <c r="AD4" t="s">
        <v>66</v>
      </c>
      <c r="AE4" t="s">
        <v>67</v>
      </c>
      <c r="AI4" t="s">
        <v>68</v>
      </c>
      <c r="AJ4" t="s">
        <v>69</v>
      </c>
      <c r="AM4" t="s">
        <v>70</v>
      </c>
      <c r="AP4" t="s">
        <v>72</v>
      </c>
      <c r="AQ4" t="s">
        <v>73</v>
      </c>
      <c r="AR4" t="s">
        <v>74</v>
      </c>
      <c r="AT4" t="s">
        <v>55</v>
      </c>
    </row>
    <row r="5" spans="1:46" ht="75" x14ac:dyDescent="0.4">
      <c r="A5">
        <v>4</v>
      </c>
      <c r="B5" t="s">
        <v>57</v>
      </c>
      <c r="C5" t="s">
        <v>58</v>
      </c>
      <c r="D5" t="s">
        <v>75</v>
      </c>
      <c r="E5" t="s">
        <v>47</v>
      </c>
      <c r="F5" t="s">
        <v>76</v>
      </c>
      <c r="G5" t="s">
        <v>49</v>
      </c>
      <c r="I5" t="s">
        <v>77</v>
      </c>
      <c r="J5" t="s">
        <v>77</v>
      </c>
      <c r="K5" t="s">
        <v>77</v>
      </c>
      <c r="L5" t="s">
        <v>77</v>
      </c>
      <c r="M5" t="s">
        <v>50</v>
      </c>
      <c r="N5" t="s">
        <v>26</v>
      </c>
      <c r="O5" t="s">
        <v>26</v>
      </c>
      <c r="P5" t="s">
        <v>77</v>
      </c>
      <c r="Q5" t="s">
        <v>77</v>
      </c>
      <c r="R5" t="s">
        <v>77</v>
      </c>
      <c r="S5" t="s">
        <v>26</v>
      </c>
      <c r="T5" t="s">
        <v>26</v>
      </c>
      <c r="U5" t="s">
        <v>78</v>
      </c>
      <c r="AA5" t="s">
        <v>65</v>
      </c>
      <c r="AD5" t="s">
        <v>79</v>
      </c>
      <c r="AE5" t="s">
        <v>60</v>
      </c>
      <c r="AH5" t="s">
        <v>55</v>
      </c>
      <c r="AI5" t="s">
        <v>38</v>
      </c>
      <c r="AJ5" t="s">
        <v>52</v>
      </c>
      <c r="AK5" t="s">
        <v>80</v>
      </c>
      <c r="AL5" t="s">
        <v>81</v>
      </c>
      <c r="AM5" t="s">
        <v>70</v>
      </c>
      <c r="AP5" t="s">
        <v>73</v>
      </c>
      <c r="AT5" s="1" t="s">
        <v>82</v>
      </c>
    </row>
    <row r="6" spans="1:46" x14ac:dyDescent="0.4">
      <c r="A6">
        <v>5</v>
      </c>
      <c r="B6" t="s">
        <v>57</v>
      </c>
      <c r="C6" t="s">
        <v>83</v>
      </c>
      <c r="D6" t="s">
        <v>84</v>
      </c>
      <c r="E6" t="s">
        <v>47</v>
      </c>
      <c r="F6" t="s">
        <v>48</v>
      </c>
      <c r="G6" t="s">
        <v>49</v>
      </c>
      <c r="I6" t="s">
        <v>26</v>
      </c>
      <c r="J6" t="s">
        <v>26</v>
      </c>
      <c r="K6" t="s">
        <v>26</v>
      </c>
      <c r="L6" t="s">
        <v>26</v>
      </c>
      <c r="M6" t="s">
        <v>26</v>
      </c>
      <c r="N6" t="s">
        <v>26</v>
      </c>
      <c r="O6" t="s">
        <v>26</v>
      </c>
      <c r="P6" t="s">
        <v>26</v>
      </c>
      <c r="Q6" t="s">
        <v>26</v>
      </c>
      <c r="R6" t="s">
        <v>26</v>
      </c>
      <c r="S6" t="s">
        <v>26</v>
      </c>
      <c r="T6" t="s">
        <v>26</v>
      </c>
      <c r="U6" t="s">
        <v>85</v>
      </c>
      <c r="V6" t="s">
        <v>86</v>
      </c>
      <c r="W6" t="s">
        <v>87</v>
      </c>
      <c r="Y6" t="s">
        <v>88</v>
      </c>
      <c r="AA6" t="s">
        <v>89</v>
      </c>
      <c r="AE6" t="s">
        <v>67</v>
      </c>
      <c r="AF6" t="s">
        <v>90</v>
      </c>
      <c r="AG6" t="s">
        <v>35</v>
      </c>
      <c r="AI6" t="s">
        <v>51</v>
      </c>
      <c r="AJ6" t="s">
        <v>91</v>
      </c>
      <c r="AM6" t="s">
        <v>53</v>
      </c>
      <c r="AN6" t="s">
        <v>70</v>
      </c>
      <c r="AP6" t="s">
        <v>71</v>
      </c>
      <c r="AT6" t="s">
        <v>55</v>
      </c>
    </row>
    <row r="7" spans="1:46" x14ac:dyDescent="0.4">
      <c r="A7">
        <v>6</v>
      </c>
      <c r="B7" t="s">
        <v>1</v>
      </c>
      <c r="C7" t="s">
        <v>3</v>
      </c>
      <c r="D7" t="s">
        <v>84</v>
      </c>
      <c r="E7" t="s">
        <v>92</v>
      </c>
      <c r="F7" t="s">
        <v>48</v>
      </c>
      <c r="G7" t="s">
        <v>61</v>
      </c>
      <c r="H7" t="s">
        <v>93</v>
      </c>
      <c r="J7" t="s">
        <v>77</v>
      </c>
      <c r="K7" t="s">
        <v>77</v>
      </c>
      <c r="L7" t="s">
        <v>77</v>
      </c>
      <c r="N7" t="s">
        <v>77</v>
      </c>
      <c r="P7" t="s">
        <v>77</v>
      </c>
      <c r="U7" t="s">
        <v>94</v>
      </c>
      <c r="V7" t="s">
        <v>87</v>
      </c>
      <c r="W7" t="s">
        <v>88</v>
      </c>
      <c r="X7" t="s">
        <v>95</v>
      </c>
      <c r="Y7" t="s">
        <v>63</v>
      </c>
      <c r="AA7" t="s">
        <v>32</v>
      </c>
      <c r="AB7" t="s">
        <v>89</v>
      </c>
      <c r="AC7" t="s">
        <v>96</v>
      </c>
      <c r="AE7" t="s">
        <v>67</v>
      </c>
      <c r="AF7" t="s">
        <v>90</v>
      </c>
      <c r="AG7" t="s">
        <v>35</v>
      </c>
    </row>
    <row r="8" spans="1:46" x14ac:dyDescent="0.4">
      <c r="A8">
        <v>7</v>
      </c>
    </row>
    <row r="9" spans="1:46" x14ac:dyDescent="0.4">
      <c r="A9">
        <v>8</v>
      </c>
    </row>
    <row r="10" spans="1:46" x14ac:dyDescent="0.4">
      <c r="A10">
        <v>9</v>
      </c>
    </row>
    <row r="11" spans="1:46" x14ac:dyDescent="0.4">
      <c r="A11">
        <v>10</v>
      </c>
    </row>
    <row r="12" spans="1:46" x14ac:dyDescent="0.4">
      <c r="A12">
        <v>11</v>
      </c>
    </row>
    <row r="13" spans="1:46" x14ac:dyDescent="0.4">
      <c r="A13">
        <v>12</v>
      </c>
    </row>
    <row r="14" spans="1:46" x14ac:dyDescent="0.4">
      <c r="A14">
        <v>13</v>
      </c>
    </row>
    <row r="15" spans="1:46" x14ac:dyDescent="0.4">
      <c r="A15">
        <v>14</v>
      </c>
    </row>
    <row r="16" spans="1:46" x14ac:dyDescent="0.4">
      <c r="A16">
        <v>15</v>
      </c>
    </row>
    <row r="17" spans="1:1" x14ac:dyDescent="0.4">
      <c r="A17">
        <v>16</v>
      </c>
    </row>
    <row r="18" spans="1:1" x14ac:dyDescent="0.4">
      <c r="A18">
        <v>17</v>
      </c>
    </row>
    <row r="19" spans="1:1" x14ac:dyDescent="0.4">
      <c r="A19">
        <v>18</v>
      </c>
    </row>
    <row r="20" spans="1:1" x14ac:dyDescent="0.4">
      <c r="A20">
        <v>19</v>
      </c>
    </row>
    <row r="21" spans="1:1" x14ac:dyDescent="0.4">
      <c r="A21">
        <v>20</v>
      </c>
    </row>
    <row r="22" spans="1:1" x14ac:dyDescent="0.4">
      <c r="A22">
        <v>21</v>
      </c>
    </row>
    <row r="23" spans="1:1" x14ac:dyDescent="0.4">
      <c r="A23">
        <v>22</v>
      </c>
    </row>
    <row r="24" spans="1:1" x14ac:dyDescent="0.4">
      <c r="A24">
        <v>23</v>
      </c>
    </row>
    <row r="25" spans="1:1" x14ac:dyDescent="0.4">
      <c r="A25">
        <v>24</v>
      </c>
    </row>
    <row r="26" spans="1:1" x14ac:dyDescent="0.4">
      <c r="A26">
        <v>25</v>
      </c>
    </row>
    <row r="27" spans="1:1" x14ac:dyDescent="0.4">
      <c r="A27">
        <v>26</v>
      </c>
    </row>
    <row r="28" spans="1:1" x14ac:dyDescent="0.4">
      <c r="A28">
        <v>27</v>
      </c>
    </row>
    <row r="29" spans="1:1" x14ac:dyDescent="0.4">
      <c r="A29">
        <v>28</v>
      </c>
    </row>
    <row r="30" spans="1:1" x14ac:dyDescent="0.4">
      <c r="A30">
        <v>29</v>
      </c>
    </row>
    <row r="31" spans="1:1" x14ac:dyDescent="0.4">
      <c r="A31">
        <v>30</v>
      </c>
    </row>
    <row r="32" spans="1:1" x14ac:dyDescent="0.4">
      <c r="A32">
        <v>31</v>
      </c>
    </row>
    <row r="33" spans="1:1" x14ac:dyDescent="0.4">
      <c r="A33">
        <v>32</v>
      </c>
    </row>
    <row r="34" spans="1:1" x14ac:dyDescent="0.4">
      <c r="A34">
        <v>33</v>
      </c>
    </row>
    <row r="35" spans="1:1" x14ac:dyDescent="0.4">
      <c r="A35">
        <v>34</v>
      </c>
    </row>
    <row r="36" spans="1:1" x14ac:dyDescent="0.4">
      <c r="A36">
        <v>35</v>
      </c>
    </row>
    <row r="37" spans="1:1" x14ac:dyDescent="0.4">
      <c r="A37">
        <v>36</v>
      </c>
    </row>
    <row r="38" spans="1:1" x14ac:dyDescent="0.4">
      <c r="A38">
        <v>37</v>
      </c>
    </row>
    <row r="39" spans="1:1" x14ac:dyDescent="0.4">
      <c r="A39">
        <v>38</v>
      </c>
    </row>
    <row r="40" spans="1:1" x14ac:dyDescent="0.4">
      <c r="A40">
        <v>39</v>
      </c>
    </row>
    <row r="41" spans="1:1" x14ac:dyDescent="0.4">
      <c r="A41">
        <v>40</v>
      </c>
    </row>
    <row r="42" spans="1:1" x14ac:dyDescent="0.4">
      <c r="A42">
        <v>41</v>
      </c>
    </row>
    <row r="43" spans="1:1" x14ac:dyDescent="0.4">
      <c r="A43">
        <v>42</v>
      </c>
    </row>
    <row r="44" spans="1:1" x14ac:dyDescent="0.4">
      <c r="A44">
        <v>43</v>
      </c>
    </row>
    <row r="45" spans="1:1" x14ac:dyDescent="0.4">
      <c r="A45">
        <v>44</v>
      </c>
    </row>
    <row r="46" spans="1:1" x14ac:dyDescent="0.4">
      <c r="A46">
        <v>45</v>
      </c>
    </row>
    <row r="47" spans="1:1" x14ac:dyDescent="0.4">
      <c r="A47">
        <v>46</v>
      </c>
    </row>
    <row r="48" spans="1:1" x14ac:dyDescent="0.4">
      <c r="A48">
        <v>47</v>
      </c>
    </row>
    <row r="49" spans="1:1" x14ac:dyDescent="0.4">
      <c r="A49">
        <v>48</v>
      </c>
    </row>
    <row r="50" spans="1:1" x14ac:dyDescent="0.4">
      <c r="A50">
        <v>49</v>
      </c>
    </row>
    <row r="51" spans="1:1" x14ac:dyDescent="0.4">
      <c r="A51">
        <v>50</v>
      </c>
    </row>
    <row r="52" spans="1:1" x14ac:dyDescent="0.4">
      <c r="A52">
        <v>51</v>
      </c>
    </row>
    <row r="53" spans="1:1" x14ac:dyDescent="0.4">
      <c r="A53">
        <v>52</v>
      </c>
    </row>
    <row r="54" spans="1:1" x14ac:dyDescent="0.4">
      <c r="A54">
        <v>53</v>
      </c>
    </row>
    <row r="55" spans="1:1" x14ac:dyDescent="0.4">
      <c r="A55">
        <v>54</v>
      </c>
    </row>
    <row r="56" spans="1:1" x14ac:dyDescent="0.4">
      <c r="A56">
        <v>55</v>
      </c>
    </row>
    <row r="57" spans="1:1" x14ac:dyDescent="0.4">
      <c r="A57">
        <v>56</v>
      </c>
    </row>
    <row r="58" spans="1:1" x14ac:dyDescent="0.4">
      <c r="A58">
        <v>57</v>
      </c>
    </row>
    <row r="59" spans="1:1" x14ac:dyDescent="0.4">
      <c r="A59">
        <v>58</v>
      </c>
    </row>
    <row r="60" spans="1:1" x14ac:dyDescent="0.4">
      <c r="A60">
        <v>59</v>
      </c>
    </row>
    <row r="61" spans="1:1" x14ac:dyDescent="0.4">
      <c r="A61">
        <v>60</v>
      </c>
    </row>
    <row r="62" spans="1:1" x14ac:dyDescent="0.4">
      <c r="A62">
        <v>61</v>
      </c>
    </row>
    <row r="63" spans="1:1" x14ac:dyDescent="0.4">
      <c r="A63">
        <v>62</v>
      </c>
    </row>
    <row r="64" spans="1:1" x14ac:dyDescent="0.4">
      <c r="A64">
        <v>63</v>
      </c>
    </row>
    <row r="65" spans="1:1" x14ac:dyDescent="0.4">
      <c r="A65">
        <v>64</v>
      </c>
    </row>
    <row r="66" spans="1:1" x14ac:dyDescent="0.4">
      <c r="A66">
        <v>65</v>
      </c>
    </row>
    <row r="67" spans="1:1" x14ac:dyDescent="0.4">
      <c r="A67">
        <v>66</v>
      </c>
    </row>
    <row r="68" spans="1:1" x14ac:dyDescent="0.4">
      <c r="A68">
        <v>67</v>
      </c>
    </row>
    <row r="69" spans="1:1" x14ac:dyDescent="0.4">
      <c r="A69">
        <v>68</v>
      </c>
    </row>
    <row r="70" spans="1:1" x14ac:dyDescent="0.4">
      <c r="A70">
        <v>69</v>
      </c>
    </row>
    <row r="71" spans="1:1" x14ac:dyDescent="0.4">
      <c r="A71">
        <v>70</v>
      </c>
    </row>
    <row r="72" spans="1:1" x14ac:dyDescent="0.4">
      <c r="A72">
        <v>71</v>
      </c>
    </row>
    <row r="73" spans="1:1" x14ac:dyDescent="0.4">
      <c r="A73">
        <v>72</v>
      </c>
    </row>
    <row r="74" spans="1:1" x14ac:dyDescent="0.4">
      <c r="A74">
        <v>73</v>
      </c>
    </row>
    <row r="75" spans="1:1" x14ac:dyDescent="0.4">
      <c r="A75">
        <v>74</v>
      </c>
    </row>
    <row r="76" spans="1:1" x14ac:dyDescent="0.4">
      <c r="A76">
        <v>75</v>
      </c>
    </row>
    <row r="77" spans="1:1" x14ac:dyDescent="0.4">
      <c r="A77">
        <v>76</v>
      </c>
    </row>
    <row r="78" spans="1:1" x14ac:dyDescent="0.4">
      <c r="A78">
        <v>77</v>
      </c>
    </row>
    <row r="79" spans="1:1" x14ac:dyDescent="0.4">
      <c r="A79">
        <v>78</v>
      </c>
    </row>
    <row r="80" spans="1:1" x14ac:dyDescent="0.4">
      <c r="A80">
        <v>79</v>
      </c>
    </row>
    <row r="81" spans="1:1" x14ac:dyDescent="0.4">
      <c r="A81">
        <v>80</v>
      </c>
    </row>
    <row r="82" spans="1:1" x14ac:dyDescent="0.4">
      <c r="A82">
        <v>81</v>
      </c>
    </row>
    <row r="83" spans="1:1" x14ac:dyDescent="0.4">
      <c r="A83">
        <v>82</v>
      </c>
    </row>
    <row r="84" spans="1:1" x14ac:dyDescent="0.4">
      <c r="A84">
        <v>83</v>
      </c>
    </row>
    <row r="85" spans="1:1" x14ac:dyDescent="0.4">
      <c r="A85">
        <v>84</v>
      </c>
    </row>
    <row r="86" spans="1:1" x14ac:dyDescent="0.4">
      <c r="A86">
        <v>85</v>
      </c>
    </row>
    <row r="87" spans="1:1" x14ac:dyDescent="0.4">
      <c r="A87">
        <v>86</v>
      </c>
    </row>
    <row r="88" spans="1:1" x14ac:dyDescent="0.4">
      <c r="A88">
        <v>87</v>
      </c>
    </row>
    <row r="89" spans="1:1" x14ac:dyDescent="0.4">
      <c r="A89">
        <v>88</v>
      </c>
    </row>
    <row r="90" spans="1:1" x14ac:dyDescent="0.4">
      <c r="A90">
        <v>89</v>
      </c>
    </row>
    <row r="91" spans="1:1" x14ac:dyDescent="0.4">
      <c r="A91">
        <v>90</v>
      </c>
    </row>
    <row r="92" spans="1:1" x14ac:dyDescent="0.4">
      <c r="A92">
        <v>91</v>
      </c>
    </row>
    <row r="93" spans="1:1" x14ac:dyDescent="0.4">
      <c r="A93">
        <v>92</v>
      </c>
    </row>
    <row r="94" spans="1:1" x14ac:dyDescent="0.4">
      <c r="A94">
        <v>93</v>
      </c>
    </row>
    <row r="95" spans="1:1" x14ac:dyDescent="0.4">
      <c r="A95">
        <v>94</v>
      </c>
    </row>
    <row r="96" spans="1:1" x14ac:dyDescent="0.4">
      <c r="A96">
        <v>95</v>
      </c>
    </row>
    <row r="97" spans="1:1" x14ac:dyDescent="0.4">
      <c r="A97">
        <v>96</v>
      </c>
    </row>
    <row r="98" spans="1:1" x14ac:dyDescent="0.4">
      <c r="A98">
        <v>97</v>
      </c>
    </row>
    <row r="99" spans="1:1" x14ac:dyDescent="0.4">
      <c r="A99">
        <v>98</v>
      </c>
    </row>
    <row r="100" spans="1:1" x14ac:dyDescent="0.4">
      <c r="A100">
        <v>99</v>
      </c>
    </row>
    <row r="101" spans="1:1" x14ac:dyDescent="0.4">
      <c r="A101">
        <v>100</v>
      </c>
    </row>
    <row r="102" spans="1:1" x14ac:dyDescent="0.4">
      <c r="A102">
        <v>101</v>
      </c>
    </row>
    <row r="103" spans="1:1" x14ac:dyDescent="0.4">
      <c r="A103">
        <v>102</v>
      </c>
    </row>
    <row r="104" spans="1:1" x14ac:dyDescent="0.4">
      <c r="A104">
        <v>103</v>
      </c>
    </row>
    <row r="105" spans="1:1" x14ac:dyDescent="0.4">
      <c r="A105">
        <v>104</v>
      </c>
    </row>
    <row r="106" spans="1:1" x14ac:dyDescent="0.4">
      <c r="A106">
        <v>105</v>
      </c>
    </row>
    <row r="107" spans="1:1" x14ac:dyDescent="0.4">
      <c r="A107">
        <v>106</v>
      </c>
    </row>
    <row r="108" spans="1:1" x14ac:dyDescent="0.4">
      <c r="A108">
        <v>107</v>
      </c>
    </row>
    <row r="109" spans="1:1" x14ac:dyDescent="0.4">
      <c r="A109">
        <v>108</v>
      </c>
    </row>
    <row r="110" spans="1:1" x14ac:dyDescent="0.4">
      <c r="A110">
        <v>109</v>
      </c>
    </row>
    <row r="111" spans="1:1" x14ac:dyDescent="0.4">
      <c r="A111">
        <v>110</v>
      </c>
    </row>
    <row r="112" spans="1:1" x14ac:dyDescent="0.4">
      <c r="A112">
        <v>111</v>
      </c>
    </row>
    <row r="113" spans="1:1" x14ac:dyDescent="0.4">
      <c r="A113">
        <v>112</v>
      </c>
    </row>
    <row r="114" spans="1:1" x14ac:dyDescent="0.4">
      <c r="A114">
        <v>113</v>
      </c>
    </row>
    <row r="115" spans="1:1" x14ac:dyDescent="0.4">
      <c r="A115">
        <v>114</v>
      </c>
    </row>
    <row r="116" spans="1:1" x14ac:dyDescent="0.4">
      <c r="A116">
        <v>115</v>
      </c>
    </row>
    <row r="117" spans="1:1" x14ac:dyDescent="0.4">
      <c r="A117">
        <v>116</v>
      </c>
    </row>
    <row r="118" spans="1:1" x14ac:dyDescent="0.4">
      <c r="A118">
        <v>117</v>
      </c>
    </row>
    <row r="119" spans="1:1" x14ac:dyDescent="0.4">
      <c r="A119">
        <v>118</v>
      </c>
    </row>
    <row r="120" spans="1:1" x14ac:dyDescent="0.4">
      <c r="A120">
        <v>119</v>
      </c>
    </row>
    <row r="121" spans="1:1" x14ac:dyDescent="0.4">
      <c r="A121">
        <v>120</v>
      </c>
    </row>
    <row r="122" spans="1:1" x14ac:dyDescent="0.4">
      <c r="A122">
        <v>121</v>
      </c>
    </row>
    <row r="123" spans="1:1" x14ac:dyDescent="0.4">
      <c r="A123">
        <v>122</v>
      </c>
    </row>
    <row r="124" spans="1:1" x14ac:dyDescent="0.4">
      <c r="A124">
        <v>123</v>
      </c>
    </row>
    <row r="125" spans="1:1" x14ac:dyDescent="0.4">
      <c r="A125">
        <v>124</v>
      </c>
    </row>
    <row r="126" spans="1:1" x14ac:dyDescent="0.4">
      <c r="A126">
        <v>125</v>
      </c>
    </row>
    <row r="127" spans="1:1" x14ac:dyDescent="0.4">
      <c r="A127">
        <v>126</v>
      </c>
    </row>
    <row r="128" spans="1:1" x14ac:dyDescent="0.4">
      <c r="A128">
        <v>127</v>
      </c>
    </row>
    <row r="129" spans="1:1" x14ac:dyDescent="0.4">
      <c r="A129">
        <v>128</v>
      </c>
    </row>
    <row r="130" spans="1:1" x14ac:dyDescent="0.4">
      <c r="A130">
        <v>129</v>
      </c>
    </row>
    <row r="131" spans="1:1" x14ac:dyDescent="0.4">
      <c r="A131">
        <v>130</v>
      </c>
    </row>
    <row r="132" spans="1:1" x14ac:dyDescent="0.4">
      <c r="A132">
        <v>131</v>
      </c>
    </row>
    <row r="133" spans="1:1" x14ac:dyDescent="0.4">
      <c r="A133">
        <v>132</v>
      </c>
    </row>
    <row r="134" spans="1:1" x14ac:dyDescent="0.4">
      <c r="A134">
        <v>133</v>
      </c>
    </row>
    <row r="135" spans="1:1" x14ac:dyDescent="0.4">
      <c r="A135">
        <v>134</v>
      </c>
    </row>
    <row r="136" spans="1:1" x14ac:dyDescent="0.4">
      <c r="A136">
        <v>135</v>
      </c>
    </row>
    <row r="137" spans="1:1" x14ac:dyDescent="0.4">
      <c r="A137">
        <v>136</v>
      </c>
    </row>
    <row r="138" spans="1:1" x14ac:dyDescent="0.4">
      <c r="A138">
        <v>137</v>
      </c>
    </row>
    <row r="139" spans="1:1" x14ac:dyDescent="0.4">
      <c r="A139">
        <v>138</v>
      </c>
    </row>
    <row r="140" spans="1:1" x14ac:dyDescent="0.4">
      <c r="A140">
        <v>139</v>
      </c>
    </row>
    <row r="141" spans="1:1" x14ac:dyDescent="0.4">
      <c r="A141">
        <v>140</v>
      </c>
    </row>
    <row r="142" spans="1:1" x14ac:dyDescent="0.4">
      <c r="A142">
        <v>141</v>
      </c>
    </row>
    <row r="143" spans="1:1" x14ac:dyDescent="0.4">
      <c r="A143">
        <v>142</v>
      </c>
    </row>
    <row r="144" spans="1:1" x14ac:dyDescent="0.4">
      <c r="A144">
        <v>143</v>
      </c>
    </row>
    <row r="145" spans="1:1" x14ac:dyDescent="0.4">
      <c r="A145">
        <v>144</v>
      </c>
    </row>
    <row r="146" spans="1:1" x14ac:dyDescent="0.4">
      <c r="A146">
        <v>145</v>
      </c>
    </row>
    <row r="147" spans="1:1" x14ac:dyDescent="0.4">
      <c r="A147">
        <v>146</v>
      </c>
    </row>
    <row r="148" spans="1:1" x14ac:dyDescent="0.4">
      <c r="A148">
        <v>147</v>
      </c>
    </row>
    <row r="149" spans="1:1" x14ac:dyDescent="0.4">
      <c r="A149">
        <v>148</v>
      </c>
    </row>
    <row r="150" spans="1:1" x14ac:dyDescent="0.4">
      <c r="A150">
        <v>149</v>
      </c>
    </row>
    <row r="151" spans="1:1" x14ac:dyDescent="0.4">
      <c r="A151">
        <v>150</v>
      </c>
    </row>
    <row r="152" spans="1:1" x14ac:dyDescent="0.4">
      <c r="A152">
        <v>151</v>
      </c>
    </row>
    <row r="153" spans="1:1" x14ac:dyDescent="0.4">
      <c r="A153">
        <v>152</v>
      </c>
    </row>
    <row r="154" spans="1:1" x14ac:dyDescent="0.4">
      <c r="A154">
        <v>153</v>
      </c>
    </row>
    <row r="155" spans="1:1" x14ac:dyDescent="0.4">
      <c r="A155">
        <v>154</v>
      </c>
    </row>
    <row r="156" spans="1:1" x14ac:dyDescent="0.4">
      <c r="A156">
        <v>155</v>
      </c>
    </row>
    <row r="157" spans="1:1" x14ac:dyDescent="0.4">
      <c r="A157">
        <v>156</v>
      </c>
    </row>
    <row r="158" spans="1:1" x14ac:dyDescent="0.4">
      <c r="A158">
        <v>157</v>
      </c>
    </row>
    <row r="159" spans="1:1" x14ac:dyDescent="0.4">
      <c r="A159">
        <v>158</v>
      </c>
    </row>
    <row r="160" spans="1:1" x14ac:dyDescent="0.4">
      <c r="A160">
        <v>159</v>
      </c>
    </row>
    <row r="161" spans="1:1" x14ac:dyDescent="0.4">
      <c r="A161">
        <v>160</v>
      </c>
    </row>
    <row r="162" spans="1:1" x14ac:dyDescent="0.4">
      <c r="A162">
        <v>161</v>
      </c>
    </row>
    <row r="163" spans="1:1" x14ac:dyDescent="0.4">
      <c r="A163">
        <v>162</v>
      </c>
    </row>
    <row r="164" spans="1:1" x14ac:dyDescent="0.4">
      <c r="A164">
        <v>163</v>
      </c>
    </row>
    <row r="165" spans="1:1" x14ac:dyDescent="0.4">
      <c r="A165">
        <v>164</v>
      </c>
    </row>
    <row r="166" spans="1:1" x14ac:dyDescent="0.4">
      <c r="A166">
        <v>165</v>
      </c>
    </row>
    <row r="167" spans="1:1" x14ac:dyDescent="0.4">
      <c r="A167">
        <v>166</v>
      </c>
    </row>
    <row r="168" spans="1:1" x14ac:dyDescent="0.4">
      <c r="A168">
        <v>167</v>
      </c>
    </row>
    <row r="169" spans="1:1" x14ac:dyDescent="0.4">
      <c r="A169">
        <v>168</v>
      </c>
    </row>
    <row r="170" spans="1:1" x14ac:dyDescent="0.4">
      <c r="A170">
        <v>169</v>
      </c>
    </row>
    <row r="171" spans="1:1" x14ac:dyDescent="0.4">
      <c r="A171">
        <v>170</v>
      </c>
    </row>
    <row r="172" spans="1:1" x14ac:dyDescent="0.4">
      <c r="A172">
        <v>171</v>
      </c>
    </row>
    <row r="173" spans="1:1" x14ac:dyDescent="0.4">
      <c r="A173">
        <v>172</v>
      </c>
    </row>
    <row r="174" spans="1:1" x14ac:dyDescent="0.4">
      <c r="A174">
        <v>173</v>
      </c>
    </row>
    <row r="175" spans="1:1" x14ac:dyDescent="0.4">
      <c r="A175">
        <v>174</v>
      </c>
    </row>
    <row r="176" spans="1:1" x14ac:dyDescent="0.4">
      <c r="A176">
        <v>175</v>
      </c>
    </row>
    <row r="177" spans="1:1" x14ac:dyDescent="0.4">
      <c r="A177">
        <v>176</v>
      </c>
    </row>
    <row r="178" spans="1:1" x14ac:dyDescent="0.4">
      <c r="A178">
        <v>177</v>
      </c>
    </row>
    <row r="179" spans="1:1" x14ac:dyDescent="0.4">
      <c r="A179">
        <v>178</v>
      </c>
    </row>
    <row r="180" spans="1:1" x14ac:dyDescent="0.4">
      <c r="A180">
        <v>179</v>
      </c>
    </row>
    <row r="181" spans="1:1" x14ac:dyDescent="0.4">
      <c r="A181">
        <v>180</v>
      </c>
    </row>
    <row r="182" spans="1:1" x14ac:dyDescent="0.4">
      <c r="A182">
        <v>181</v>
      </c>
    </row>
    <row r="183" spans="1:1" x14ac:dyDescent="0.4">
      <c r="A183">
        <v>182</v>
      </c>
    </row>
    <row r="184" spans="1:1" x14ac:dyDescent="0.4">
      <c r="A184">
        <v>183</v>
      </c>
    </row>
    <row r="185" spans="1:1" x14ac:dyDescent="0.4">
      <c r="A185">
        <v>184</v>
      </c>
    </row>
    <row r="186" spans="1:1" x14ac:dyDescent="0.4">
      <c r="A186">
        <v>185</v>
      </c>
    </row>
    <row r="187" spans="1:1" x14ac:dyDescent="0.4">
      <c r="A187">
        <v>186</v>
      </c>
    </row>
    <row r="188" spans="1:1" x14ac:dyDescent="0.4">
      <c r="A188">
        <v>187</v>
      </c>
    </row>
    <row r="189" spans="1:1" x14ac:dyDescent="0.4">
      <c r="A189">
        <v>188</v>
      </c>
    </row>
    <row r="190" spans="1:1" x14ac:dyDescent="0.4">
      <c r="A190">
        <v>189</v>
      </c>
    </row>
    <row r="191" spans="1:1" x14ac:dyDescent="0.4">
      <c r="A191">
        <v>190</v>
      </c>
    </row>
    <row r="192" spans="1:1" x14ac:dyDescent="0.4">
      <c r="A192">
        <v>191</v>
      </c>
    </row>
    <row r="193" spans="1:1" x14ac:dyDescent="0.4">
      <c r="A193">
        <v>192</v>
      </c>
    </row>
    <row r="194" spans="1:1" x14ac:dyDescent="0.4">
      <c r="A194">
        <v>193</v>
      </c>
    </row>
    <row r="195" spans="1:1" x14ac:dyDescent="0.4">
      <c r="A195">
        <v>194</v>
      </c>
    </row>
    <row r="196" spans="1:1" x14ac:dyDescent="0.4">
      <c r="A196">
        <v>195</v>
      </c>
    </row>
    <row r="197" spans="1:1" x14ac:dyDescent="0.4">
      <c r="A197">
        <v>196</v>
      </c>
    </row>
    <row r="198" spans="1:1" x14ac:dyDescent="0.4">
      <c r="A198">
        <v>197</v>
      </c>
    </row>
    <row r="199" spans="1:1" x14ac:dyDescent="0.4">
      <c r="A199">
        <v>198</v>
      </c>
    </row>
    <row r="200" spans="1:1" x14ac:dyDescent="0.4">
      <c r="A200">
        <v>199</v>
      </c>
    </row>
    <row r="201" spans="1:1" x14ac:dyDescent="0.4">
      <c r="A201">
        <v>200</v>
      </c>
    </row>
    <row r="202" spans="1:1" x14ac:dyDescent="0.4">
      <c r="A202">
        <v>201</v>
      </c>
    </row>
    <row r="203" spans="1:1" x14ac:dyDescent="0.4">
      <c r="A203">
        <v>202</v>
      </c>
    </row>
    <row r="204" spans="1:1" x14ac:dyDescent="0.4">
      <c r="A204">
        <v>203</v>
      </c>
    </row>
    <row r="205" spans="1:1" x14ac:dyDescent="0.4">
      <c r="A205">
        <v>204</v>
      </c>
    </row>
    <row r="206" spans="1:1" x14ac:dyDescent="0.4">
      <c r="A206">
        <v>205</v>
      </c>
    </row>
    <row r="207" spans="1:1" x14ac:dyDescent="0.4">
      <c r="A207">
        <v>206</v>
      </c>
    </row>
    <row r="208" spans="1:1" x14ac:dyDescent="0.4">
      <c r="A208">
        <v>207</v>
      </c>
    </row>
    <row r="209" spans="1:1" x14ac:dyDescent="0.4">
      <c r="A209">
        <v>208</v>
      </c>
    </row>
    <row r="210" spans="1:1" x14ac:dyDescent="0.4">
      <c r="A210">
        <v>209</v>
      </c>
    </row>
    <row r="211" spans="1:1" x14ac:dyDescent="0.4">
      <c r="A211">
        <v>210</v>
      </c>
    </row>
    <row r="212" spans="1:1" x14ac:dyDescent="0.4">
      <c r="A212">
        <v>211</v>
      </c>
    </row>
    <row r="213" spans="1:1" x14ac:dyDescent="0.4">
      <c r="A213">
        <v>212</v>
      </c>
    </row>
    <row r="214" spans="1:1" x14ac:dyDescent="0.4">
      <c r="A214">
        <v>213</v>
      </c>
    </row>
    <row r="215" spans="1:1" x14ac:dyDescent="0.4">
      <c r="A215">
        <v>214</v>
      </c>
    </row>
    <row r="216" spans="1:1" x14ac:dyDescent="0.4">
      <c r="A216">
        <v>215</v>
      </c>
    </row>
    <row r="217" spans="1:1" x14ac:dyDescent="0.4">
      <c r="A217">
        <v>216</v>
      </c>
    </row>
    <row r="218" spans="1:1" x14ac:dyDescent="0.4">
      <c r="A218">
        <v>217</v>
      </c>
    </row>
    <row r="219" spans="1:1" x14ac:dyDescent="0.4">
      <c r="A219">
        <v>218</v>
      </c>
    </row>
    <row r="220" spans="1:1" x14ac:dyDescent="0.4">
      <c r="A220">
        <v>219</v>
      </c>
    </row>
    <row r="221" spans="1:1" x14ac:dyDescent="0.4">
      <c r="A221">
        <v>220</v>
      </c>
    </row>
    <row r="222" spans="1:1" x14ac:dyDescent="0.4">
      <c r="A222">
        <v>221</v>
      </c>
    </row>
    <row r="223" spans="1:1" x14ac:dyDescent="0.4">
      <c r="A223">
        <v>222</v>
      </c>
    </row>
    <row r="224" spans="1:1" x14ac:dyDescent="0.4">
      <c r="A224">
        <v>223</v>
      </c>
    </row>
    <row r="225" spans="1:1" x14ac:dyDescent="0.4">
      <c r="A225">
        <v>224</v>
      </c>
    </row>
    <row r="226" spans="1:1" x14ac:dyDescent="0.4">
      <c r="A226">
        <v>225</v>
      </c>
    </row>
    <row r="227" spans="1:1" x14ac:dyDescent="0.4">
      <c r="A227">
        <v>226</v>
      </c>
    </row>
    <row r="228" spans="1:1" x14ac:dyDescent="0.4">
      <c r="A228">
        <v>227</v>
      </c>
    </row>
    <row r="229" spans="1:1" x14ac:dyDescent="0.4">
      <c r="A229">
        <v>228</v>
      </c>
    </row>
    <row r="230" spans="1:1" x14ac:dyDescent="0.4">
      <c r="A230">
        <v>229</v>
      </c>
    </row>
    <row r="231" spans="1:1" x14ac:dyDescent="0.4">
      <c r="A231">
        <v>230</v>
      </c>
    </row>
    <row r="232" spans="1:1" x14ac:dyDescent="0.4">
      <c r="A232">
        <v>231</v>
      </c>
    </row>
    <row r="233" spans="1:1" x14ac:dyDescent="0.4">
      <c r="A233">
        <v>232</v>
      </c>
    </row>
    <row r="234" spans="1:1" x14ac:dyDescent="0.4">
      <c r="A234">
        <v>233</v>
      </c>
    </row>
    <row r="235" spans="1:1" x14ac:dyDescent="0.4">
      <c r="A235">
        <v>234</v>
      </c>
    </row>
    <row r="236" spans="1:1" x14ac:dyDescent="0.4">
      <c r="A236">
        <v>235</v>
      </c>
    </row>
    <row r="237" spans="1:1" x14ac:dyDescent="0.4">
      <c r="A237">
        <v>236</v>
      </c>
    </row>
    <row r="238" spans="1:1" x14ac:dyDescent="0.4">
      <c r="A238">
        <v>237</v>
      </c>
    </row>
    <row r="239" spans="1:1" x14ac:dyDescent="0.4">
      <c r="A239">
        <v>238</v>
      </c>
    </row>
    <row r="240" spans="1:1" x14ac:dyDescent="0.4">
      <c r="A240">
        <v>239</v>
      </c>
    </row>
    <row r="241" spans="1:1" x14ac:dyDescent="0.4">
      <c r="A241">
        <v>240</v>
      </c>
    </row>
    <row r="242" spans="1:1" x14ac:dyDescent="0.4">
      <c r="A242">
        <v>241</v>
      </c>
    </row>
    <row r="243" spans="1:1" x14ac:dyDescent="0.4">
      <c r="A243">
        <v>242</v>
      </c>
    </row>
    <row r="244" spans="1:1" x14ac:dyDescent="0.4">
      <c r="A244">
        <v>243</v>
      </c>
    </row>
    <row r="245" spans="1:1" x14ac:dyDescent="0.4">
      <c r="A245">
        <v>244</v>
      </c>
    </row>
    <row r="246" spans="1:1" x14ac:dyDescent="0.4">
      <c r="A246">
        <v>245</v>
      </c>
    </row>
    <row r="247" spans="1:1" x14ac:dyDescent="0.4">
      <c r="A247">
        <v>246</v>
      </c>
    </row>
    <row r="248" spans="1:1" x14ac:dyDescent="0.4">
      <c r="A248">
        <v>247</v>
      </c>
    </row>
    <row r="249" spans="1:1" x14ac:dyDescent="0.4">
      <c r="A249">
        <v>248</v>
      </c>
    </row>
    <row r="250" spans="1:1" x14ac:dyDescent="0.4">
      <c r="A250">
        <v>249</v>
      </c>
    </row>
    <row r="251" spans="1:1" x14ac:dyDescent="0.4">
      <c r="A251">
        <v>250</v>
      </c>
    </row>
    <row r="252" spans="1:1" x14ac:dyDescent="0.4">
      <c r="A252">
        <v>251</v>
      </c>
    </row>
    <row r="253" spans="1:1" x14ac:dyDescent="0.4">
      <c r="A253">
        <v>252</v>
      </c>
    </row>
    <row r="254" spans="1:1" x14ac:dyDescent="0.4">
      <c r="A254">
        <v>253</v>
      </c>
    </row>
    <row r="255" spans="1:1" x14ac:dyDescent="0.4">
      <c r="A255">
        <v>254</v>
      </c>
    </row>
    <row r="256" spans="1:1" x14ac:dyDescent="0.4">
      <c r="A256">
        <v>255</v>
      </c>
    </row>
    <row r="257" spans="1:1" x14ac:dyDescent="0.4">
      <c r="A257">
        <v>256</v>
      </c>
    </row>
    <row r="258" spans="1:1" x14ac:dyDescent="0.4">
      <c r="A258">
        <v>257</v>
      </c>
    </row>
    <row r="259" spans="1:1" x14ac:dyDescent="0.4">
      <c r="A259">
        <v>258</v>
      </c>
    </row>
    <row r="260" spans="1:1" x14ac:dyDescent="0.4">
      <c r="A260">
        <v>259</v>
      </c>
    </row>
    <row r="261" spans="1:1" x14ac:dyDescent="0.4">
      <c r="A261">
        <v>260</v>
      </c>
    </row>
    <row r="262" spans="1:1" x14ac:dyDescent="0.4">
      <c r="A262">
        <v>261</v>
      </c>
    </row>
    <row r="263" spans="1:1" x14ac:dyDescent="0.4">
      <c r="A263">
        <v>262</v>
      </c>
    </row>
    <row r="264" spans="1:1" x14ac:dyDescent="0.4">
      <c r="A264">
        <v>263</v>
      </c>
    </row>
    <row r="265" spans="1:1" x14ac:dyDescent="0.4">
      <c r="A265">
        <v>264</v>
      </c>
    </row>
    <row r="266" spans="1:1" x14ac:dyDescent="0.4">
      <c r="A266">
        <v>265</v>
      </c>
    </row>
    <row r="267" spans="1:1" x14ac:dyDescent="0.4">
      <c r="A267">
        <v>266</v>
      </c>
    </row>
  </sheetData>
  <autoFilter ref="B1:B267"/>
  <phoneticPr fontId="1"/>
  <dataValidations count="17">
    <dataValidation type="list" allowBlank="1" showInputMessage="1" showErrorMessage="1" sqref="I5:I257 J4:J190 K5:T190">
      <formula1>"①よく利用している,②利用したこと,③知っているが,④知らない"</formula1>
    </dataValidation>
    <dataValidation type="list" allowBlank="1" showInputMessage="1" showErrorMessage="1" sqref="U2:W237 Y2:Y237 X2:X257">
      <formula1>"①美術・手工芸,②文学・歴史,③音楽・舞踊,④茶華道,⑤写真,⑥暮らし・家庭,⑦社会問題,⑧国際問題,⑨観光,⑩福祉,⑪ＡＩ,⑫ＳＤＧｓ,⑬軽い運動,⑭職業,⑮健康・病気,⑯災害・防災,⑰産業,⑱人権,⑲その他,⑳していない"</formula1>
    </dataValidation>
    <dataValidation type="list" allowBlank="1" showInputMessage="1" showErrorMessage="1" sqref="AI3:AI227">
      <formula1>"①積極的,②機会があれば,③あまり関心,④わからない"</formula1>
    </dataValidation>
    <dataValidation type="list" allowBlank="1" showInputMessage="1" showErrorMessage="1" sqref="S2:T2 K2:O2 I3:I4 J3 K3:T4">
      <formula1>"①よく利用している,②利用したことはある,③知っているが,④知らない"</formula1>
    </dataValidation>
    <dataValidation type="list" allowBlank="1" showInputMessage="1" showErrorMessage="1" sqref="AP2:AR56">
      <formula1>"①健康や病気,②趣味や教養,③災害や防災,④人間関係,⑤起業や仕事,⑥外国や世界,⑦外国人・国際,⑧語学力,⑨ＡＩやインターネット,⑩ごみ・リサイクル,⑪観光事業,⑫男女共同,⑬人権について,⑭ＳＤＧｓ,⑮高齢者施策,⑯その他"</formula1>
    </dataValidation>
    <dataValidation type="list" allowBlank="1" showInputMessage="1" showErrorMessage="1" sqref="AM2:AM56 AN2:AN257">
      <formula1>"①自分の趣味,②地域活動,③グループ,④仕事や起業,⑤特に生かし,⑥その他"</formula1>
    </dataValidation>
    <dataValidation type="list" allowBlank="1" showInputMessage="1" showErrorMessage="1" sqref="AJ2:AJ56 AK2:AL259">
      <formula1>"①仕事が忙しく,②家事や育児,③きっかけ,④経済的,⑤情報,⑥施設,⑦興味,⑧手続き,⑨その他"</formula1>
    </dataValidation>
    <dataValidation type="list" allowBlank="1" showInputMessage="1" showErrorMessage="1" sqref="AI2">
      <formula1>"①積極的,②機械があれば,③あまり関心,④わからない"</formula1>
    </dataValidation>
    <dataValidation type="list" allowBlank="1" showInputMessage="1" showErrorMessage="1" sqref="AE2:AE56 AF2:AG153">
      <formula1>"①趣味や教養,②生活や仕事,③キャリアアップ,④健康や体力,⑤仲間づくり,⑥地域やコミュニティ,⑦その他"</formula1>
    </dataValidation>
    <dataValidation type="list" allowBlank="1" showInputMessage="1" showErrorMessage="1" sqref="AA2:AA56 AB2:AC257">
      <formula1>"①市広報誌,②ウェブサイト,③チラシ・ポスター,④家族・知人,⑤その他"</formula1>
    </dataValidation>
    <dataValidation type="list" allowBlank="1" showInputMessage="1" showErrorMessage="1" sqref="I2:J2 P2:R2">
      <formula1>"①よく利用している,②利用したことはある,③知っているが利用したことはない,④知らない"</formula1>
    </dataValidation>
    <dataValidation type="list" allowBlank="1" showInputMessage="1" showErrorMessage="1" sqref="G2:G56">
      <formula1>"①新しい課題,②就職や起業,③ネットワークづくり,④余暇の時間,⑤わからない,⑥その他"</formula1>
    </dataValidation>
    <dataValidation type="list" allowBlank="1" showInputMessage="1" showErrorMessage="1" sqref="F2:F56">
      <formula1>"①会社員・公務員,②自営業・フリーランス,③家事専業,④アルバイト・パート,⑤学生,⑥無職,⑦その他"</formula1>
    </dataValidation>
    <dataValidation type="list" allowBlank="1" showInputMessage="1" showErrorMessage="1" sqref="E2:E56">
      <formula1>"①単身世帯,②夫婦のみの世帯,③親子2世代,④親・子・孫の3世代,⑤その他"</formula1>
    </dataValidation>
    <dataValidation type="list" allowBlank="1" showInputMessage="1" showErrorMessage="1" sqref="D2:D125">
      <formula1>"①富田林小,②新堂小,③喜志小,④大伴小,⑤彼方小,⑥錦郡小,⑦川西小,⑧東条小,⑨高辺台小,⑩久野喜台,⑪寺池台小,⑫伏山台,⑬喜志西小,⑭藤沢台小,⑮小金台小,⑯向陽台小"</formula1>
    </dataValidation>
    <dataValidation type="list" allowBlank="1" showInputMessage="1" showErrorMessage="1" sqref="C2:C16">
      <formula1>"①19歳以下,②20代,③30代,④40代,⑤50代,⑥60代,⑦70代以上"</formula1>
    </dataValidation>
    <dataValidation type="list" allowBlank="1" showInputMessage="1" showErrorMessage="1" sqref="B2:B24">
      <formula1>"①女性,②男性,③その他"</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7"/>
  <sheetViews>
    <sheetView topLeftCell="AC1" zoomScale="90" zoomScaleNormal="90" workbookViewId="0">
      <selection activeCell="AE2" sqref="AE2"/>
    </sheetView>
  </sheetViews>
  <sheetFormatPr defaultRowHeight="18.75" x14ac:dyDescent="0.4"/>
  <cols>
    <col min="1" max="1" width="5.875" customWidth="1"/>
    <col min="2" max="2" width="11.375" customWidth="1"/>
    <col min="4" max="4" width="11.625" customWidth="1"/>
    <col min="5" max="5" width="12.125" customWidth="1"/>
    <col min="6" max="6" width="10.75" customWidth="1"/>
    <col min="7" max="7" width="11.875" customWidth="1"/>
    <col min="8" max="8" width="19" customWidth="1"/>
    <col min="9" max="9" width="14" customWidth="1"/>
    <col min="10" max="10" width="14.625" customWidth="1"/>
    <col min="11" max="11" width="13.125" customWidth="1"/>
    <col min="12" max="12" width="12.125" customWidth="1"/>
    <col min="13" max="13" width="12.5" customWidth="1"/>
    <col min="14" max="14" width="11.875" customWidth="1"/>
    <col min="15" max="15" width="13.625" customWidth="1"/>
    <col min="16" max="17" width="11.75" customWidth="1"/>
    <col min="18" max="18" width="12.875" customWidth="1"/>
    <col min="19" max="19" width="13.125" customWidth="1"/>
    <col min="20" max="20" width="13.375" customWidth="1"/>
    <col min="21" max="21" width="12.75" customWidth="1"/>
    <col min="22" max="25" width="11.125" customWidth="1"/>
    <col min="26" max="26" width="14.75" customWidth="1"/>
    <col min="27" max="29" width="11.625" customWidth="1"/>
    <col min="30" max="30" width="10.625" customWidth="1"/>
    <col min="31" max="33" width="12.375" customWidth="1"/>
    <col min="34" max="34" width="11.125" customWidth="1"/>
    <col min="35" max="35" width="12.375" customWidth="1"/>
    <col min="36" max="38" width="14.375" customWidth="1"/>
    <col min="39" max="39" width="15.25" customWidth="1"/>
    <col min="40" max="40" width="12.875" customWidth="1"/>
    <col min="41" max="41" width="12.5" customWidth="1"/>
    <col min="42" max="44" width="13.125" customWidth="1"/>
    <col min="45" max="45" width="12.375" customWidth="1"/>
    <col min="46" max="46" width="71.5" customWidth="1"/>
  </cols>
  <sheetData>
    <row r="1" spans="1:46" x14ac:dyDescent="0.4">
      <c r="B1" t="s">
        <v>0</v>
      </c>
      <c r="C1" t="s">
        <v>2</v>
      </c>
      <c r="D1" t="s">
        <v>4</v>
      </c>
      <c r="E1" t="s">
        <v>7</v>
      </c>
      <c r="F1" t="s">
        <v>9</v>
      </c>
      <c r="G1" t="s">
        <v>11</v>
      </c>
      <c r="H1" t="s">
        <v>13</v>
      </c>
      <c r="I1" t="s">
        <v>16</v>
      </c>
      <c r="J1" t="s">
        <v>15</v>
      </c>
      <c r="K1" t="s">
        <v>14</v>
      </c>
      <c r="L1" t="s">
        <v>17</v>
      </c>
      <c r="M1" t="s">
        <v>18</v>
      </c>
      <c r="N1" t="s">
        <v>20</v>
      </c>
      <c r="O1" t="s">
        <v>19</v>
      </c>
      <c r="P1" t="s">
        <v>21</v>
      </c>
      <c r="Q1" t="s">
        <v>22</v>
      </c>
      <c r="R1" t="s">
        <v>23</v>
      </c>
      <c r="S1" t="s">
        <v>24</v>
      </c>
      <c r="T1" t="s">
        <v>25</v>
      </c>
      <c r="U1" t="s">
        <v>29</v>
      </c>
      <c r="V1" t="s">
        <v>29</v>
      </c>
      <c r="W1" t="s">
        <v>29</v>
      </c>
      <c r="X1" t="s">
        <v>29</v>
      </c>
      <c r="Y1" t="s">
        <v>29</v>
      </c>
      <c r="Z1" t="s">
        <v>30</v>
      </c>
      <c r="AA1" t="s">
        <v>31</v>
      </c>
      <c r="AB1" t="s">
        <v>31</v>
      </c>
      <c r="AC1" t="s">
        <v>31</v>
      </c>
      <c r="AD1" t="s">
        <v>33</v>
      </c>
      <c r="AE1" t="s">
        <v>34</v>
      </c>
      <c r="AF1" t="s">
        <v>34</v>
      </c>
      <c r="AG1" t="s">
        <v>34</v>
      </c>
      <c r="AH1" t="s">
        <v>36</v>
      </c>
      <c r="AI1" t="s">
        <v>37</v>
      </c>
      <c r="AJ1" t="s">
        <v>39</v>
      </c>
      <c r="AK1" t="s">
        <v>39</v>
      </c>
      <c r="AL1" t="s">
        <v>39</v>
      </c>
      <c r="AM1" t="s">
        <v>41</v>
      </c>
      <c r="AN1" t="s">
        <v>41</v>
      </c>
      <c r="AO1" t="s">
        <v>42</v>
      </c>
      <c r="AP1" t="s">
        <v>43</v>
      </c>
      <c r="AQ1" t="s">
        <v>43</v>
      </c>
      <c r="AR1" t="s">
        <v>43</v>
      </c>
      <c r="AS1" t="s">
        <v>44</v>
      </c>
      <c r="AT1" t="s">
        <v>45</v>
      </c>
    </row>
    <row r="2" spans="1:46" x14ac:dyDescent="0.4">
      <c r="A2">
        <v>1</v>
      </c>
      <c r="B2" t="s">
        <v>1</v>
      </c>
      <c r="C2" t="s">
        <v>3</v>
      </c>
      <c r="D2" t="s">
        <v>6</v>
      </c>
      <c r="E2" t="s">
        <v>8</v>
      </c>
      <c r="F2" t="s">
        <v>10</v>
      </c>
      <c r="G2" t="s">
        <v>12</v>
      </c>
      <c r="I2" t="s">
        <v>26</v>
      </c>
      <c r="J2" t="s">
        <v>27</v>
      </c>
      <c r="K2" t="s">
        <v>50</v>
      </c>
      <c r="L2" t="s">
        <v>50</v>
      </c>
      <c r="M2" t="s">
        <v>50</v>
      </c>
      <c r="N2" t="s">
        <v>50</v>
      </c>
      <c r="O2" t="s">
        <v>50</v>
      </c>
      <c r="P2" t="s">
        <v>27</v>
      </c>
      <c r="Q2" t="s">
        <v>28</v>
      </c>
      <c r="R2" t="s">
        <v>28</v>
      </c>
      <c r="S2" t="s">
        <v>50</v>
      </c>
      <c r="T2" t="s">
        <v>50</v>
      </c>
      <c r="U2" t="s">
        <v>56</v>
      </c>
      <c r="AA2" t="s">
        <v>32</v>
      </c>
      <c r="AE2" t="s">
        <v>35</v>
      </c>
      <c r="AI2" t="s">
        <v>38</v>
      </c>
      <c r="AJ2" t="s">
        <v>40</v>
      </c>
      <c r="AT2" t="s">
        <v>55</v>
      </c>
    </row>
    <row r="3" spans="1:46" x14ac:dyDescent="0.4">
      <c r="A3">
        <v>2</v>
      </c>
      <c r="B3" t="s">
        <v>1</v>
      </c>
      <c r="C3" t="s">
        <v>46</v>
      </c>
      <c r="D3" t="s">
        <v>5</v>
      </c>
      <c r="E3" t="s">
        <v>47</v>
      </c>
      <c r="F3" t="s">
        <v>48</v>
      </c>
      <c r="G3" t="s">
        <v>49</v>
      </c>
      <c r="I3" t="s">
        <v>50</v>
      </c>
      <c r="J3" t="s">
        <v>50</v>
      </c>
      <c r="K3" t="s">
        <v>50</v>
      </c>
      <c r="L3" t="s">
        <v>50</v>
      </c>
      <c r="M3" t="s">
        <v>50</v>
      </c>
      <c r="N3" t="s">
        <v>50</v>
      </c>
      <c r="O3" t="s">
        <v>50</v>
      </c>
      <c r="P3" t="s">
        <v>50</v>
      </c>
      <c r="Q3" t="s">
        <v>50</v>
      </c>
      <c r="R3" t="s">
        <v>50</v>
      </c>
      <c r="S3" t="s">
        <v>50</v>
      </c>
      <c r="T3" t="s">
        <v>50</v>
      </c>
      <c r="U3" t="s">
        <v>56</v>
      </c>
      <c r="AA3" t="s">
        <v>32</v>
      </c>
      <c r="AE3" t="s">
        <v>35</v>
      </c>
      <c r="AI3" t="s">
        <v>51</v>
      </c>
      <c r="AJ3" t="s">
        <v>52</v>
      </c>
      <c r="AM3" t="s">
        <v>53</v>
      </c>
      <c r="AP3" t="s">
        <v>54</v>
      </c>
      <c r="AT3" t="s">
        <v>55</v>
      </c>
    </row>
    <row r="4" spans="1:46" ht="56.25" x14ac:dyDescent="0.4">
      <c r="A4">
        <v>3</v>
      </c>
      <c r="B4" t="s">
        <v>57</v>
      </c>
      <c r="C4" t="s">
        <v>58</v>
      </c>
      <c r="D4" t="s">
        <v>59</v>
      </c>
      <c r="E4" t="s">
        <v>47</v>
      </c>
      <c r="F4" t="s">
        <v>60</v>
      </c>
      <c r="G4" t="s">
        <v>61</v>
      </c>
      <c r="H4" s="1" t="s">
        <v>62</v>
      </c>
      <c r="I4" t="s">
        <v>26</v>
      </c>
      <c r="J4" t="s">
        <v>77</v>
      </c>
      <c r="M4" t="s">
        <v>50</v>
      </c>
      <c r="N4" t="s">
        <v>50</v>
      </c>
      <c r="O4" t="s">
        <v>50</v>
      </c>
      <c r="P4" t="s">
        <v>26</v>
      </c>
      <c r="Q4" t="s">
        <v>27</v>
      </c>
      <c r="R4" t="s">
        <v>26</v>
      </c>
      <c r="S4" t="s">
        <v>26</v>
      </c>
      <c r="T4" t="s">
        <v>26</v>
      </c>
      <c r="U4" t="s">
        <v>63</v>
      </c>
      <c r="Z4" t="s">
        <v>64</v>
      </c>
      <c r="AA4" t="s">
        <v>65</v>
      </c>
      <c r="AD4" t="s">
        <v>66</v>
      </c>
      <c r="AE4" t="s">
        <v>67</v>
      </c>
      <c r="AI4" t="s">
        <v>68</v>
      </c>
      <c r="AJ4" t="s">
        <v>69</v>
      </c>
      <c r="AM4" t="s">
        <v>70</v>
      </c>
      <c r="AP4" t="s">
        <v>72</v>
      </c>
      <c r="AQ4" t="s">
        <v>73</v>
      </c>
      <c r="AR4" t="s">
        <v>74</v>
      </c>
      <c r="AT4" t="s">
        <v>55</v>
      </c>
    </row>
    <row r="5" spans="1:46" ht="75" x14ac:dyDescent="0.4">
      <c r="A5">
        <v>4</v>
      </c>
      <c r="B5" t="s">
        <v>57</v>
      </c>
      <c r="C5" t="s">
        <v>58</v>
      </c>
      <c r="D5" t="s">
        <v>75</v>
      </c>
      <c r="E5" t="s">
        <v>47</v>
      </c>
      <c r="F5" t="s">
        <v>76</v>
      </c>
      <c r="G5" t="s">
        <v>49</v>
      </c>
      <c r="I5" t="s">
        <v>77</v>
      </c>
      <c r="J5" t="s">
        <v>77</v>
      </c>
      <c r="K5" t="s">
        <v>77</v>
      </c>
      <c r="L5" t="s">
        <v>77</v>
      </c>
      <c r="M5" t="s">
        <v>50</v>
      </c>
      <c r="N5" t="s">
        <v>26</v>
      </c>
      <c r="O5" t="s">
        <v>26</v>
      </c>
      <c r="P5" t="s">
        <v>77</v>
      </c>
      <c r="Q5" t="s">
        <v>77</v>
      </c>
      <c r="R5" t="s">
        <v>77</v>
      </c>
      <c r="S5" t="s">
        <v>26</v>
      </c>
      <c r="T5" t="s">
        <v>26</v>
      </c>
      <c r="U5" t="s">
        <v>78</v>
      </c>
      <c r="AA5" t="s">
        <v>65</v>
      </c>
      <c r="AD5" t="s">
        <v>79</v>
      </c>
      <c r="AE5" t="s">
        <v>60</v>
      </c>
      <c r="AH5" t="s">
        <v>55</v>
      </c>
      <c r="AI5" t="s">
        <v>38</v>
      </c>
      <c r="AJ5" t="s">
        <v>52</v>
      </c>
      <c r="AK5" t="s">
        <v>80</v>
      </c>
      <c r="AL5" t="s">
        <v>81</v>
      </c>
      <c r="AM5" t="s">
        <v>70</v>
      </c>
      <c r="AP5" t="s">
        <v>73</v>
      </c>
      <c r="AT5" s="1" t="s">
        <v>82</v>
      </c>
    </row>
    <row r="6" spans="1:46" x14ac:dyDescent="0.4">
      <c r="A6">
        <v>5</v>
      </c>
      <c r="B6" t="s">
        <v>57</v>
      </c>
      <c r="C6" t="s">
        <v>83</v>
      </c>
      <c r="D6" t="s">
        <v>84</v>
      </c>
      <c r="E6" t="s">
        <v>47</v>
      </c>
      <c r="F6" t="s">
        <v>48</v>
      </c>
      <c r="G6" t="s">
        <v>49</v>
      </c>
      <c r="I6" t="s">
        <v>26</v>
      </c>
      <c r="J6" t="s">
        <v>26</v>
      </c>
      <c r="K6" t="s">
        <v>26</v>
      </c>
      <c r="L6" t="s">
        <v>26</v>
      </c>
      <c r="M6" t="s">
        <v>26</v>
      </c>
      <c r="N6" t="s">
        <v>26</v>
      </c>
      <c r="O6" t="s">
        <v>26</v>
      </c>
      <c r="P6" t="s">
        <v>26</v>
      </c>
      <c r="Q6" t="s">
        <v>26</v>
      </c>
      <c r="R6" t="s">
        <v>26</v>
      </c>
      <c r="S6" t="s">
        <v>26</v>
      </c>
      <c r="T6" t="s">
        <v>26</v>
      </c>
      <c r="U6" t="s">
        <v>85</v>
      </c>
      <c r="V6" t="s">
        <v>86</v>
      </c>
      <c r="W6" t="s">
        <v>87</v>
      </c>
      <c r="Y6" t="s">
        <v>88</v>
      </c>
      <c r="AA6" t="s">
        <v>89</v>
      </c>
      <c r="AE6" t="s">
        <v>67</v>
      </c>
      <c r="AF6" t="s">
        <v>90</v>
      </c>
      <c r="AG6" t="s">
        <v>35</v>
      </c>
      <c r="AI6" t="s">
        <v>51</v>
      </c>
      <c r="AJ6" t="s">
        <v>91</v>
      </c>
      <c r="AM6" t="s">
        <v>53</v>
      </c>
      <c r="AN6" t="s">
        <v>70</v>
      </c>
      <c r="AP6" t="s">
        <v>71</v>
      </c>
      <c r="AT6" t="s">
        <v>55</v>
      </c>
    </row>
    <row r="7" spans="1:46" x14ac:dyDescent="0.4">
      <c r="A7">
        <v>6</v>
      </c>
      <c r="B7" t="s">
        <v>1</v>
      </c>
      <c r="C7" t="s">
        <v>3</v>
      </c>
      <c r="D7" t="s">
        <v>84</v>
      </c>
      <c r="E7" t="s">
        <v>92</v>
      </c>
      <c r="F7" t="s">
        <v>48</v>
      </c>
      <c r="G7" t="s">
        <v>61</v>
      </c>
      <c r="H7" t="s">
        <v>93</v>
      </c>
      <c r="J7" t="s">
        <v>77</v>
      </c>
      <c r="K7" t="s">
        <v>77</v>
      </c>
      <c r="L7" t="s">
        <v>77</v>
      </c>
      <c r="N7" t="s">
        <v>77</v>
      </c>
      <c r="P7" t="s">
        <v>77</v>
      </c>
      <c r="U7" t="s">
        <v>94</v>
      </c>
      <c r="V7" t="s">
        <v>87</v>
      </c>
      <c r="W7" t="s">
        <v>88</v>
      </c>
      <c r="X7" t="s">
        <v>95</v>
      </c>
      <c r="Y7" t="s">
        <v>63</v>
      </c>
      <c r="AA7" t="s">
        <v>32</v>
      </c>
      <c r="AB7" t="s">
        <v>89</v>
      </c>
      <c r="AC7" t="s">
        <v>96</v>
      </c>
      <c r="AE7" t="s">
        <v>67</v>
      </c>
      <c r="AF7" t="s">
        <v>90</v>
      </c>
      <c r="AG7" t="s">
        <v>35</v>
      </c>
    </row>
    <row r="8" spans="1:46" x14ac:dyDescent="0.4">
      <c r="A8">
        <v>7</v>
      </c>
    </row>
    <row r="9" spans="1:46" x14ac:dyDescent="0.4">
      <c r="A9">
        <v>8</v>
      </c>
    </row>
    <row r="10" spans="1:46" x14ac:dyDescent="0.4">
      <c r="A10">
        <v>9</v>
      </c>
    </row>
    <row r="11" spans="1:46" x14ac:dyDescent="0.4">
      <c r="A11">
        <v>10</v>
      </c>
    </row>
    <row r="12" spans="1:46" x14ac:dyDescent="0.4">
      <c r="A12">
        <v>11</v>
      </c>
    </row>
    <row r="13" spans="1:46" x14ac:dyDescent="0.4">
      <c r="A13">
        <v>12</v>
      </c>
    </row>
    <row r="14" spans="1:46" x14ac:dyDescent="0.4">
      <c r="A14">
        <v>13</v>
      </c>
    </row>
    <row r="15" spans="1:46" x14ac:dyDescent="0.4">
      <c r="A15">
        <v>14</v>
      </c>
    </row>
    <row r="16" spans="1:46" x14ac:dyDescent="0.4">
      <c r="A16">
        <v>15</v>
      </c>
    </row>
    <row r="17" spans="1:1" x14ac:dyDescent="0.4">
      <c r="A17">
        <v>16</v>
      </c>
    </row>
    <row r="18" spans="1:1" x14ac:dyDescent="0.4">
      <c r="A18">
        <v>17</v>
      </c>
    </row>
    <row r="19" spans="1:1" x14ac:dyDescent="0.4">
      <c r="A19">
        <v>18</v>
      </c>
    </row>
    <row r="20" spans="1:1" x14ac:dyDescent="0.4">
      <c r="A20">
        <v>19</v>
      </c>
    </row>
    <row r="21" spans="1:1" x14ac:dyDescent="0.4">
      <c r="A21">
        <v>20</v>
      </c>
    </row>
    <row r="22" spans="1:1" x14ac:dyDescent="0.4">
      <c r="A22">
        <v>21</v>
      </c>
    </row>
    <row r="23" spans="1:1" x14ac:dyDescent="0.4">
      <c r="A23">
        <v>22</v>
      </c>
    </row>
    <row r="24" spans="1:1" x14ac:dyDescent="0.4">
      <c r="A24">
        <v>23</v>
      </c>
    </row>
    <row r="25" spans="1:1" x14ac:dyDescent="0.4">
      <c r="A25">
        <v>24</v>
      </c>
    </row>
    <row r="26" spans="1:1" x14ac:dyDescent="0.4">
      <c r="A26">
        <v>25</v>
      </c>
    </row>
    <row r="27" spans="1:1" x14ac:dyDescent="0.4">
      <c r="A27">
        <v>26</v>
      </c>
    </row>
    <row r="28" spans="1:1" x14ac:dyDescent="0.4">
      <c r="A28">
        <v>27</v>
      </c>
    </row>
    <row r="29" spans="1:1" x14ac:dyDescent="0.4">
      <c r="A29">
        <v>28</v>
      </c>
    </row>
    <row r="30" spans="1:1" x14ac:dyDescent="0.4">
      <c r="A30">
        <v>29</v>
      </c>
    </row>
    <row r="31" spans="1:1" x14ac:dyDescent="0.4">
      <c r="A31">
        <v>30</v>
      </c>
    </row>
    <row r="32" spans="1:1" x14ac:dyDescent="0.4">
      <c r="A32">
        <v>31</v>
      </c>
    </row>
    <row r="33" spans="1:1" x14ac:dyDescent="0.4">
      <c r="A33">
        <v>32</v>
      </c>
    </row>
    <row r="34" spans="1:1" x14ac:dyDescent="0.4">
      <c r="A34">
        <v>33</v>
      </c>
    </row>
    <row r="35" spans="1:1" x14ac:dyDescent="0.4">
      <c r="A35">
        <v>34</v>
      </c>
    </row>
    <row r="36" spans="1:1" x14ac:dyDescent="0.4">
      <c r="A36">
        <v>35</v>
      </c>
    </row>
    <row r="37" spans="1:1" x14ac:dyDescent="0.4">
      <c r="A37">
        <v>36</v>
      </c>
    </row>
    <row r="38" spans="1:1" x14ac:dyDescent="0.4">
      <c r="A38">
        <v>37</v>
      </c>
    </row>
    <row r="39" spans="1:1" x14ac:dyDescent="0.4">
      <c r="A39">
        <v>38</v>
      </c>
    </row>
    <row r="40" spans="1:1" x14ac:dyDescent="0.4">
      <c r="A40">
        <v>39</v>
      </c>
    </row>
    <row r="41" spans="1:1" x14ac:dyDescent="0.4">
      <c r="A41">
        <v>40</v>
      </c>
    </row>
    <row r="42" spans="1:1" x14ac:dyDescent="0.4">
      <c r="A42">
        <v>41</v>
      </c>
    </row>
    <row r="43" spans="1:1" x14ac:dyDescent="0.4">
      <c r="A43">
        <v>42</v>
      </c>
    </row>
    <row r="44" spans="1:1" x14ac:dyDescent="0.4">
      <c r="A44">
        <v>43</v>
      </c>
    </row>
    <row r="45" spans="1:1" x14ac:dyDescent="0.4">
      <c r="A45">
        <v>44</v>
      </c>
    </row>
    <row r="46" spans="1:1" x14ac:dyDescent="0.4">
      <c r="A46">
        <v>45</v>
      </c>
    </row>
    <row r="47" spans="1:1" x14ac:dyDescent="0.4">
      <c r="A47">
        <v>46</v>
      </c>
    </row>
    <row r="48" spans="1:1" x14ac:dyDescent="0.4">
      <c r="A48">
        <v>47</v>
      </c>
    </row>
    <row r="49" spans="1:1" x14ac:dyDescent="0.4">
      <c r="A49">
        <v>48</v>
      </c>
    </row>
    <row r="50" spans="1:1" x14ac:dyDescent="0.4">
      <c r="A50">
        <v>49</v>
      </c>
    </row>
    <row r="51" spans="1:1" x14ac:dyDescent="0.4">
      <c r="A51">
        <v>50</v>
      </c>
    </row>
    <row r="52" spans="1:1" x14ac:dyDescent="0.4">
      <c r="A52">
        <v>51</v>
      </c>
    </row>
    <row r="53" spans="1:1" x14ac:dyDescent="0.4">
      <c r="A53">
        <v>52</v>
      </c>
    </row>
    <row r="54" spans="1:1" x14ac:dyDescent="0.4">
      <c r="A54">
        <v>53</v>
      </c>
    </row>
    <row r="55" spans="1:1" x14ac:dyDescent="0.4">
      <c r="A55">
        <v>54</v>
      </c>
    </row>
    <row r="56" spans="1:1" x14ac:dyDescent="0.4">
      <c r="A56">
        <v>55</v>
      </c>
    </row>
    <row r="57" spans="1:1" x14ac:dyDescent="0.4">
      <c r="A57">
        <v>56</v>
      </c>
    </row>
    <row r="58" spans="1:1" x14ac:dyDescent="0.4">
      <c r="A58">
        <v>57</v>
      </c>
    </row>
    <row r="59" spans="1:1" x14ac:dyDescent="0.4">
      <c r="A59">
        <v>58</v>
      </c>
    </row>
    <row r="60" spans="1:1" x14ac:dyDescent="0.4">
      <c r="A60">
        <v>59</v>
      </c>
    </row>
    <row r="61" spans="1:1" x14ac:dyDescent="0.4">
      <c r="A61">
        <v>60</v>
      </c>
    </row>
    <row r="62" spans="1:1" x14ac:dyDescent="0.4">
      <c r="A62">
        <v>61</v>
      </c>
    </row>
    <row r="63" spans="1:1" x14ac:dyDescent="0.4">
      <c r="A63">
        <v>62</v>
      </c>
    </row>
    <row r="64" spans="1:1" x14ac:dyDescent="0.4">
      <c r="A64">
        <v>63</v>
      </c>
    </row>
    <row r="65" spans="1:1" x14ac:dyDescent="0.4">
      <c r="A65">
        <v>64</v>
      </c>
    </row>
    <row r="66" spans="1:1" x14ac:dyDescent="0.4">
      <c r="A66">
        <v>65</v>
      </c>
    </row>
    <row r="67" spans="1:1" x14ac:dyDescent="0.4">
      <c r="A67">
        <v>66</v>
      </c>
    </row>
    <row r="68" spans="1:1" x14ac:dyDescent="0.4">
      <c r="A68">
        <v>67</v>
      </c>
    </row>
    <row r="69" spans="1:1" x14ac:dyDescent="0.4">
      <c r="A69">
        <v>68</v>
      </c>
    </row>
    <row r="70" spans="1:1" x14ac:dyDescent="0.4">
      <c r="A70">
        <v>69</v>
      </c>
    </row>
    <row r="71" spans="1:1" x14ac:dyDescent="0.4">
      <c r="A71">
        <v>70</v>
      </c>
    </row>
    <row r="72" spans="1:1" x14ac:dyDescent="0.4">
      <c r="A72">
        <v>71</v>
      </c>
    </row>
    <row r="73" spans="1:1" x14ac:dyDescent="0.4">
      <c r="A73">
        <v>72</v>
      </c>
    </row>
    <row r="74" spans="1:1" x14ac:dyDescent="0.4">
      <c r="A74">
        <v>73</v>
      </c>
    </row>
    <row r="75" spans="1:1" x14ac:dyDescent="0.4">
      <c r="A75">
        <v>74</v>
      </c>
    </row>
    <row r="76" spans="1:1" x14ac:dyDescent="0.4">
      <c r="A76">
        <v>75</v>
      </c>
    </row>
    <row r="77" spans="1:1" x14ac:dyDescent="0.4">
      <c r="A77">
        <v>76</v>
      </c>
    </row>
    <row r="78" spans="1:1" x14ac:dyDescent="0.4">
      <c r="A78">
        <v>77</v>
      </c>
    </row>
    <row r="79" spans="1:1" x14ac:dyDescent="0.4">
      <c r="A79">
        <v>78</v>
      </c>
    </row>
    <row r="80" spans="1:1" x14ac:dyDescent="0.4">
      <c r="A80">
        <v>79</v>
      </c>
    </row>
    <row r="81" spans="1:1" x14ac:dyDescent="0.4">
      <c r="A81">
        <v>80</v>
      </c>
    </row>
    <row r="82" spans="1:1" x14ac:dyDescent="0.4">
      <c r="A82">
        <v>81</v>
      </c>
    </row>
    <row r="83" spans="1:1" x14ac:dyDescent="0.4">
      <c r="A83">
        <v>82</v>
      </c>
    </row>
    <row r="84" spans="1:1" x14ac:dyDescent="0.4">
      <c r="A84">
        <v>83</v>
      </c>
    </row>
    <row r="85" spans="1:1" x14ac:dyDescent="0.4">
      <c r="A85">
        <v>84</v>
      </c>
    </row>
    <row r="86" spans="1:1" x14ac:dyDescent="0.4">
      <c r="A86">
        <v>85</v>
      </c>
    </row>
    <row r="87" spans="1:1" x14ac:dyDescent="0.4">
      <c r="A87">
        <v>86</v>
      </c>
    </row>
    <row r="88" spans="1:1" x14ac:dyDescent="0.4">
      <c r="A88">
        <v>87</v>
      </c>
    </row>
    <row r="89" spans="1:1" x14ac:dyDescent="0.4">
      <c r="A89">
        <v>88</v>
      </c>
    </row>
    <row r="90" spans="1:1" x14ac:dyDescent="0.4">
      <c r="A90">
        <v>89</v>
      </c>
    </row>
    <row r="91" spans="1:1" x14ac:dyDescent="0.4">
      <c r="A91">
        <v>90</v>
      </c>
    </row>
    <row r="92" spans="1:1" x14ac:dyDescent="0.4">
      <c r="A92">
        <v>91</v>
      </c>
    </row>
    <row r="93" spans="1:1" x14ac:dyDescent="0.4">
      <c r="A93">
        <v>92</v>
      </c>
    </row>
    <row r="94" spans="1:1" x14ac:dyDescent="0.4">
      <c r="A94">
        <v>93</v>
      </c>
    </row>
    <row r="95" spans="1:1" x14ac:dyDescent="0.4">
      <c r="A95">
        <v>94</v>
      </c>
    </row>
    <row r="96" spans="1:1" x14ac:dyDescent="0.4">
      <c r="A96">
        <v>95</v>
      </c>
    </row>
    <row r="97" spans="1:1" x14ac:dyDescent="0.4">
      <c r="A97">
        <v>96</v>
      </c>
    </row>
    <row r="98" spans="1:1" x14ac:dyDescent="0.4">
      <c r="A98">
        <v>97</v>
      </c>
    </row>
    <row r="99" spans="1:1" x14ac:dyDescent="0.4">
      <c r="A99">
        <v>98</v>
      </c>
    </row>
    <row r="100" spans="1:1" x14ac:dyDescent="0.4">
      <c r="A100">
        <v>99</v>
      </c>
    </row>
    <row r="101" spans="1:1" x14ac:dyDescent="0.4">
      <c r="A101">
        <v>100</v>
      </c>
    </row>
    <row r="102" spans="1:1" x14ac:dyDescent="0.4">
      <c r="A102">
        <v>101</v>
      </c>
    </row>
    <row r="103" spans="1:1" x14ac:dyDescent="0.4">
      <c r="A103">
        <v>102</v>
      </c>
    </row>
    <row r="104" spans="1:1" x14ac:dyDescent="0.4">
      <c r="A104">
        <v>103</v>
      </c>
    </row>
    <row r="105" spans="1:1" x14ac:dyDescent="0.4">
      <c r="A105">
        <v>104</v>
      </c>
    </row>
    <row r="106" spans="1:1" x14ac:dyDescent="0.4">
      <c r="A106">
        <v>105</v>
      </c>
    </row>
    <row r="107" spans="1:1" x14ac:dyDescent="0.4">
      <c r="A107">
        <v>106</v>
      </c>
    </row>
    <row r="108" spans="1:1" x14ac:dyDescent="0.4">
      <c r="A108">
        <v>107</v>
      </c>
    </row>
    <row r="109" spans="1:1" x14ac:dyDescent="0.4">
      <c r="A109">
        <v>108</v>
      </c>
    </row>
    <row r="110" spans="1:1" x14ac:dyDescent="0.4">
      <c r="A110">
        <v>109</v>
      </c>
    </row>
    <row r="111" spans="1:1" x14ac:dyDescent="0.4">
      <c r="A111">
        <v>110</v>
      </c>
    </row>
    <row r="112" spans="1:1" x14ac:dyDescent="0.4">
      <c r="A112">
        <v>111</v>
      </c>
    </row>
    <row r="113" spans="1:1" x14ac:dyDescent="0.4">
      <c r="A113">
        <v>112</v>
      </c>
    </row>
    <row r="114" spans="1:1" x14ac:dyDescent="0.4">
      <c r="A114">
        <v>113</v>
      </c>
    </row>
    <row r="115" spans="1:1" x14ac:dyDescent="0.4">
      <c r="A115">
        <v>114</v>
      </c>
    </row>
    <row r="116" spans="1:1" x14ac:dyDescent="0.4">
      <c r="A116">
        <v>115</v>
      </c>
    </row>
    <row r="117" spans="1:1" x14ac:dyDescent="0.4">
      <c r="A117">
        <v>116</v>
      </c>
    </row>
    <row r="118" spans="1:1" x14ac:dyDescent="0.4">
      <c r="A118">
        <v>117</v>
      </c>
    </row>
    <row r="119" spans="1:1" x14ac:dyDescent="0.4">
      <c r="A119">
        <v>118</v>
      </c>
    </row>
    <row r="120" spans="1:1" x14ac:dyDescent="0.4">
      <c r="A120">
        <v>119</v>
      </c>
    </row>
    <row r="121" spans="1:1" x14ac:dyDescent="0.4">
      <c r="A121">
        <v>120</v>
      </c>
    </row>
    <row r="122" spans="1:1" x14ac:dyDescent="0.4">
      <c r="A122">
        <v>121</v>
      </c>
    </row>
    <row r="123" spans="1:1" x14ac:dyDescent="0.4">
      <c r="A123">
        <v>122</v>
      </c>
    </row>
    <row r="124" spans="1:1" x14ac:dyDescent="0.4">
      <c r="A124">
        <v>123</v>
      </c>
    </row>
    <row r="125" spans="1:1" x14ac:dyDescent="0.4">
      <c r="A125">
        <v>124</v>
      </c>
    </row>
    <row r="126" spans="1:1" x14ac:dyDescent="0.4">
      <c r="A126">
        <v>125</v>
      </c>
    </row>
    <row r="127" spans="1:1" x14ac:dyDescent="0.4">
      <c r="A127">
        <v>126</v>
      </c>
    </row>
    <row r="128" spans="1:1" x14ac:dyDescent="0.4">
      <c r="A128">
        <v>127</v>
      </c>
    </row>
    <row r="129" spans="1:1" x14ac:dyDescent="0.4">
      <c r="A129">
        <v>128</v>
      </c>
    </row>
    <row r="130" spans="1:1" x14ac:dyDescent="0.4">
      <c r="A130">
        <v>129</v>
      </c>
    </row>
    <row r="131" spans="1:1" x14ac:dyDescent="0.4">
      <c r="A131">
        <v>130</v>
      </c>
    </row>
    <row r="132" spans="1:1" x14ac:dyDescent="0.4">
      <c r="A132">
        <v>131</v>
      </c>
    </row>
    <row r="133" spans="1:1" x14ac:dyDescent="0.4">
      <c r="A133">
        <v>132</v>
      </c>
    </row>
    <row r="134" spans="1:1" x14ac:dyDescent="0.4">
      <c r="A134">
        <v>133</v>
      </c>
    </row>
    <row r="135" spans="1:1" x14ac:dyDescent="0.4">
      <c r="A135">
        <v>134</v>
      </c>
    </row>
    <row r="136" spans="1:1" x14ac:dyDescent="0.4">
      <c r="A136">
        <v>135</v>
      </c>
    </row>
    <row r="137" spans="1:1" x14ac:dyDescent="0.4">
      <c r="A137">
        <v>136</v>
      </c>
    </row>
    <row r="138" spans="1:1" x14ac:dyDescent="0.4">
      <c r="A138">
        <v>137</v>
      </c>
    </row>
    <row r="139" spans="1:1" x14ac:dyDescent="0.4">
      <c r="A139">
        <v>138</v>
      </c>
    </row>
    <row r="140" spans="1:1" x14ac:dyDescent="0.4">
      <c r="A140">
        <v>139</v>
      </c>
    </row>
    <row r="141" spans="1:1" x14ac:dyDescent="0.4">
      <c r="A141">
        <v>140</v>
      </c>
    </row>
    <row r="142" spans="1:1" x14ac:dyDescent="0.4">
      <c r="A142">
        <v>141</v>
      </c>
    </row>
    <row r="143" spans="1:1" x14ac:dyDescent="0.4">
      <c r="A143">
        <v>142</v>
      </c>
    </row>
    <row r="144" spans="1:1" x14ac:dyDescent="0.4">
      <c r="A144">
        <v>143</v>
      </c>
    </row>
    <row r="145" spans="1:1" x14ac:dyDescent="0.4">
      <c r="A145">
        <v>144</v>
      </c>
    </row>
    <row r="146" spans="1:1" x14ac:dyDescent="0.4">
      <c r="A146">
        <v>145</v>
      </c>
    </row>
    <row r="147" spans="1:1" x14ac:dyDescent="0.4">
      <c r="A147">
        <v>146</v>
      </c>
    </row>
    <row r="148" spans="1:1" x14ac:dyDescent="0.4">
      <c r="A148">
        <v>147</v>
      </c>
    </row>
    <row r="149" spans="1:1" x14ac:dyDescent="0.4">
      <c r="A149">
        <v>148</v>
      </c>
    </row>
    <row r="150" spans="1:1" x14ac:dyDescent="0.4">
      <c r="A150">
        <v>149</v>
      </c>
    </row>
    <row r="151" spans="1:1" x14ac:dyDescent="0.4">
      <c r="A151">
        <v>150</v>
      </c>
    </row>
    <row r="152" spans="1:1" x14ac:dyDescent="0.4">
      <c r="A152">
        <v>151</v>
      </c>
    </row>
    <row r="153" spans="1:1" x14ac:dyDescent="0.4">
      <c r="A153">
        <v>152</v>
      </c>
    </row>
    <row r="154" spans="1:1" x14ac:dyDescent="0.4">
      <c r="A154">
        <v>153</v>
      </c>
    </row>
    <row r="155" spans="1:1" x14ac:dyDescent="0.4">
      <c r="A155">
        <v>154</v>
      </c>
    </row>
    <row r="156" spans="1:1" x14ac:dyDescent="0.4">
      <c r="A156">
        <v>155</v>
      </c>
    </row>
    <row r="157" spans="1:1" x14ac:dyDescent="0.4">
      <c r="A157">
        <v>156</v>
      </c>
    </row>
    <row r="158" spans="1:1" x14ac:dyDescent="0.4">
      <c r="A158">
        <v>157</v>
      </c>
    </row>
    <row r="159" spans="1:1" x14ac:dyDescent="0.4">
      <c r="A159">
        <v>158</v>
      </c>
    </row>
    <row r="160" spans="1:1" x14ac:dyDescent="0.4">
      <c r="A160">
        <v>159</v>
      </c>
    </row>
    <row r="161" spans="1:1" x14ac:dyDescent="0.4">
      <c r="A161">
        <v>160</v>
      </c>
    </row>
    <row r="162" spans="1:1" x14ac:dyDescent="0.4">
      <c r="A162">
        <v>161</v>
      </c>
    </row>
    <row r="163" spans="1:1" x14ac:dyDescent="0.4">
      <c r="A163">
        <v>162</v>
      </c>
    </row>
    <row r="164" spans="1:1" x14ac:dyDescent="0.4">
      <c r="A164">
        <v>163</v>
      </c>
    </row>
    <row r="165" spans="1:1" x14ac:dyDescent="0.4">
      <c r="A165">
        <v>164</v>
      </c>
    </row>
    <row r="166" spans="1:1" x14ac:dyDescent="0.4">
      <c r="A166">
        <v>165</v>
      </c>
    </row>
    <row r="167" spans="1:1" x14ac:dyDescent="0.4">
      <c r="A167">
        <v>166</v>
      </c>
    </row>
    <row r="168" spans="1:1" x14ac:dyDescent="0.4">
      <c r="A168">
        <v>167</v>
      </c>
    </row>
    <row r="169" spans="1:1" x14ac:dyDescent="0.4">
      <c r="A169">
        <v>168</v>
      </c>
    </row>
    <row r="170" spans="1:1" x14ac:dyDescent="0.4">
      <c r="A170">
        <v>169</v>
      </c>
    </row>
    <row r="171" spans="1:1" x14ac:dyDescent="0.4">
      <c r="A171">
        <v>170</v>
      </c>
    </row>
    <row r="172" spans="1:1" x14ac:dyDescent="0.4">
      <c r="A172">
        <v>171</v>
      </c>
    </row>
    <row r="173" spans="1:1" x14ac:dyDescent="0.4">
      <c r="A173">
        <v>172</v>
      </c>
    </row>
    <row r="174" spans="1:1" x14ac:dyDescent="0.4">
      <c r="A174">
        <v>173</v>
      </c>
    </row>
    <row r="175" spans="1:1" x14ac:dyDescent="0.4">
      <c r="A175">
        <v>174</v>
      </c>
    </row>
    <row r="176" spans="1:1" x14ac:dyDescent="0.4">
      <c r="A176">
        <v>175</v>
      </c>
    </row>
    <row r="177" spans="1:1" x14ac:dyDescent="0.4">
      <c r="A177">
        <v>176</v>
      </c>
    </row>
    <row r="178" spans="1:1" x14ac:dyDescent="0.4">
      <c r="A178">
        <v>177</v>
      </c>
    </row>
    <row r="179" spans="1:1" x14ac:dyDescent="0.4">
      <c r="A179">
        <v>178</v>
      </c>
    </row>
    <row r="180" spans="1:1" x14ac:dyDescent="0.4">
      <c r="A180">
        <v>179</v>
      </c>
    </row>
    <row r="181" spans="1:1" x14ac:dyDescent="0.4">
      <c r="A181">
        <v>180</v>
      </c>
    </row>
    <row r="182" spans="1:1" x14ac:dyDescent="0.4">
      <c r="A182">
        <v>181</v>
      </c>
    </row>
    <row r="183" spans="1:1" x14ac:dyDescent="0.4">
      <c r="A183">
        <v>182</v>
      </c>
    </row>
    <row r="184" spans="1:1" x14ac:dyDescent="0.4">
      <c r="A184">
        <v>183</v>
      </c>
    </row>
    <row r="185" spans="1:1" x14ac:dyDescent="0.4">
      <c r="A185">
        <v>184</v>
      </c>
    </row>
    <row r="186" spans="1:1" x14ac:dyDescent="0.4">
      <c r="A186">
        <v>185</v>
      </c>
    </row>
    <row r="187" spans="1:1" x14ac:dyDescent="0.4">
      <c r="A187">
        <v>186</v>
      </c>
    </row>
    <row r="188" spans="1:1" x14ac:dyDescent="0.4">
      <c r="A188">
        <v>187</v>
      </c>
    </row>
    <row r="189" spans="1:1" x14ac:dyDescent="0.4">
      <c r="A189">
        <v>188</v>
      </c>
    </row>
    <row r="190" spans="1:1" x14ac:dyDescent="0.4">
      <c r="A190">
        <v>189</v>
      </c>
    </row>
    <row r="191" spans="1:1" x14ac:dyDescent="0.4">
      <c r="A191">
        <v>190</v>
      </c>
    </row>
    <row r="192" spans="1:1" x14ac:dyDescent="0.4">
      <c r="A192">
        <v>191</v>
      </c>
    </row>
    <row r="193" spans="1:1" x14ac:dyDescent="0.4">
      <c r="A193">
        <v>192</v>
      </c>
    </row>
    <row r="194" spans="1:1" x14ac:dyDescent="0.4">
      <c r="A194">
        <v>193</v>
      </c>
    </row>
    <row r="195" spans="1:1" x14ac:dyDescent="0.4">
      <c r="A195">
        <v>194</v>
      </c>
    </row>
    <row r="196" spans="1:1" x14ac:dyDescent="0.4">
      <c r="A196">
        <v>195</v>
      </c>
    </row>
    <row r="197" spans="1:1" x14ac:dyDescent="0.4">
      <c r="A197">
        <v>196</v>
      </c>
    </row>
    <row r="198" spans="1:1" x14ac:dyDescent="0.4">
      <c r="A198">
        <v>197</v>
      </c>
    </row>
    <row r="199" spans="1:1" x14ac:dyDescent="0.4">
      <c r="A199">
        <v>198</v>
      </c>
    </row>
    <row r="200" spans="1:1" x14ac:dyDescent="0.4">
      <c r="A200">
        <v>199</v>
      </c>
    </row>
    <row r="201" spans="1:1" x14ac:dyDescent="0.4">
      <c r="A201">
        <v>200</v>
      </c>
    </row>
    <row r="202" spans="1:1" x14ac:dyDescent="0.4">
      <c r="A202">
        <v>201</v>
      </c>
    </row>
    <row r="203" spans="1:1" x14ac:dyDescent="0.4">
      <c r="A203">
        <v>202</v>
      </c>
    </row>
    <row r="204" spans="1:1" x14ac:dyDescent="0.4">
      <c r="A204">
        <v>203</v>
      </c>
    </row>
    <row r="205" spans="1:1" x14ac:dyDescent="0.4">
      <c r="A205">
        <v>204</v>
      </c>
    </row>
    <row r="206" spans="1:1" x14ac:dyDescent="0.4">
      <c r="A206">
        <v>205</v>
      </c>
    </row>
    <row r="207" spans="1:1" x14ac:dyDescent="0.4">
      <c r="A207">
        <v>206</v>
      </c>
    </row>
    <row r="208" spans="1:1" x14ac:dyDescent="0.4">
      <c r="A208">
        <v>207</v>
      </c>
    </row>
    <row r="209" spans="1:1" x14ac:dyDescent="0.4">
      <c r="A209">
        <v>208</v>
      </c>
    </row>
    <row r="210" spans="1:1" x14ac:dyDescent="0.4">
      <c r="A210">
        <v>209</v>
      </c>
    </row>
    <row r="211" spans="1:1" x14ac:dyDescent="0.4">
      <c r="A211">
        <v>210</v>
      </c>
    </row>
    <row r="212" spans="1:1" x14ac:dyDescent="0.4">
      <c r="A212">
        <v>211</v>
      </c>
    </row>
    <row r="213" spans="1:1" x14ac:dyDescent="0.4">
      <c r="A213">
        <v>212</v>
      </c>
    </row>
    <row r="214" spans="1:1" x14ac:dyDescent="0.4">
      <c r="A214">
        <v>213</v>
      </c>
    </row>
    <row r="215" spans="1:1" x14ac:dyDescent="0.4">
      <c r="A215">
        <v>214</v>
      </c>
    </row>
    <row r="216" spans="1:1" x14ac:dyDescent="0.4">
      <c r="A216">
        <v>215</v>
      </c>
    </row>
    <row r="217" spans="1:1" x14ac:dyDescent="0.4">
      <c r="A217">
        <v>216</v>
      </c>
    </row>
    <row r="218" spans="1:1" x14ac:dyDescent="0.4">
      <c r="A218">
        <v>217</v>
      </c>
    </row>
    <row r="219" spans="1:1" x14ac:dyDescent="0.4">
      <c r="A219">
        <v>218</v>
      </c>
    </row>
    <row r="220" spans="1:1" x14ac:dyDescent="0.4">
      <c r="A220">
        <v>219</v>
      </c>
    </row>
    <row r="221" spans="1:1" x14ac:dyDescent="0.4">
      <c r="A221">
        <v>220</v>
      </c>
    </row>
    <row r="222" spans="1:1" x14ac:dyDescent="0.4">
      <c r="A222">
        <v>221</v>
      </c>
    </row>
    <row r="223" spans="1:1" x14ac:dyDescent="0.4">
      <c r="A223">
        <v>222</v>
      </c>
    </row>
    <row r="224" spans="1:1" x14ac:dyDescent="0.4">
      <c r="A224">
        <v>223</v>
      </c>
    </row>
    <row r="225" spans="1:1" x14ac:dyDescent="0.4">
      <c r="A225">
        <v>224</v>
      </c>
    </row>
    <row r="226" spans="1:1" x14ac:dyDescent="0.4">
      <c r="A226">
        <v>225</v>
      </c>
    </row>
    <row r="227" spans="1:1" x14ac:dyDescent="0.4">
      <c r="A227">
        <v>226</v>
      </c>
    </row>
    <row r="228" spans="1:1" x14ac:dyDescent="0.4">
      <c r="A228">
        <v>227</v>
      </c>
    </row>
    <row r="229" spans="1:1" x14ac:dyDescent="0.4">
      <c r="A229">
        <v>228</v>
      </c>
    </row>
    <row r="230" spans="1:1" x14ac:dyDescent="0.4">
      <c r="A230">
        <v>229</v>
      </c>
    </row>
    <row r="231" spans="1:1" x14ac:dyDescent="0.4">
      <c r="A231">
        <v>230</v>
      </c>
    </row>
    <row r="232" spans="1:1" x14ac:dyDescent="0.4">
      <c r="A232">
        <v>231</v>
      </c>
    </row>
    <row r="233" spans="1:1" x14ac:dyDescent="0.4">
      <c r="A233">
        <v>232</v>
      </c>
    </row>
    <row r="234" spans="1:1" x14ac:dyDescent="0.4">
      <c r="A234">
        <v>233</v>
      </c>
    </row>
    <row r="235" spans="1:1" x14ac:dyDescent="0.4">
      <c r="A235">
        <v>234</v>
      </c>
    </row>
    <row r="236" spans="1:1" x14ac:dyDescent="0.4">
      <c r="A236">
        <v>235</v>
      </c>
    </row>
    <row r="237" spans="1:1" x14ac:dyDescent="0.4">
      <c r="A237">
        <v>236</v>
      </c>
    </row>
    <row r="238" spans="1:1" x14ac:dyDescent="0.4">
      <c r="A238">
        <v>237</v>
      </c>
    </row>
    <row r="239" spans="1:1" x14ac:dyDescent="0.4">
      <c r="A239">
        <v>238</v>
      </c>
    </row>
    <row r="240" spans="1:1" x14ac:dyDescent="0.4">
      <c r="A240">
        <v>239</v>
      </c>
    </row>
    <row r="241" spans="1:1" x14ac:dyDescent="0.4">
      <c r="A241">
        <v>240</v>
      </c>
    </row>
    <row r="242" spans="1:1" x14ac:dyDescent="0.4">
      <c r="A242">
        <v>241</v>
      </c>
    </row>
    <row r="243" spans="1:1" x14ac:dyDescent="0.4">
      <c r="A243">
        <v>242</v>
      </c>
    </row>
    <row r="244" spans="1:1" x14ac:dyDescent="0.4">
      <c r="A244">
        <v>243</v>
      </c>
    </row>
    <row r="245" spans="1:1" x14ac:dyDescent="0.4">
      <c r="A245">
        <v>244</v>
      </c>
    </row>
    <row r="246" spans="1:1" x14ac:dyDescent="0.4">
      <c r="A246">
        <v>245</v>
      </c>
    </row>
    <row r="247" spans="1:1" x14ac:dyDescent="0.4">
      <c r="A247">
        <v>246</v>
      </c>
    </row>
    <row r="248" spans="1:1" x14ac:dyDescent="0.4">
      <c r="A248">
        <v>247</v>
      </c>
    </row>
    <row r="249" spans="1:1" x14ac:dyDescent="0.4">
      <c r="A249">
        <v>248</v>
      </c>
    </row>
    <row r="250" spans="1:1" x14ac:dyDescent="0.4">
      <c r="A250">
        <v>249</v>
      </c>
    </row>
    <row r="251" spans="1:1" x14ac:dyDescent="0.4">
      <c r="A251">
        <v>250</v>
      </c>
    </row>
    <row r="252" spans="1:1" x14ac:dyDescent="0.4">
      <c r="A252">
        <v>251</v>
      </c>
    </row>
    <row r="253" spans="1:1" x14ac:dyDescent="0.4">
      <c r="A253">
        <v>252</v>
      </c>
    </row>
    <row r="254" spans="1:1" x14ac:dyDescent="0.4">
      <c r="A254">
        <v>253</v>
      </c>
    </row>
    <row r="255" spans="1:1" x14ac:dyDescent="0.4">
      <c r="A255">
        <v>254</v>
      </c>
    </row>
    <row r="256" spans="1:1" x14ac:dyDescent="0.4">
      <c r="A256">
        <v>255</v>
      </c>
    </row>
    <row r="257" spans="1:1" x14ac:dyDescent="0.4">
      <c r="A257">
        <v>256</v>
      </c>
    </row>
    <row r="258" spans="1:1" x14ac:dyDescent="0.4">
      <c r="A258">
        <v>257</v>
      </c>
    </row>
    <row r="259" spans="1:1" x14ac:dyDescent="0.4">
      <c r="A259">
        <v>258</v>
      </c>
    </row>
    <row r="260" spans="1:1" x14ac:dyDescent="0.4">
      <c r="A260">
        <v>259</v>
      </c>
    </row>
    <row r="261" spans="1:1" x14ac:dyDescent="0.4">
      <c r="A261">
        <v>260</v>
      </c>
    </row>
    <row r="262" spans="1:1" x14ac:dyDescent="0.4">
      <c r="A262">
        <v>261</v>
      </c>
    </row>
    <row r="263" spans="1:1" x14ac:dyDescent="0.4">
      <c r="A263">
        <v>262</v>
      </c>
    </row>
    <row r="264" spans="1:1" x14ac:dyDescent="0.4">
      <c r="A264">
        <v>263</v>
      </c>
    </row>
    <row r="265" spans="1:1" x14ac:dyDescent="0.4">
      <c r="A265">
        <v>264</v>
      </c>
    </row>
    <row r="266" spans="1:1" x14ac:dyDescent="0.4">
      <c r="A266">
        <v>265</v>
      </c>
    </row>
    <row r="267" spans="1:1" x14ac:dyDescent="0.4">
      <c r="A267">
        <v>266</v>
      </c>
    </row>
  </sheetData>
  <autoFilter ref="B1:B267"/>
  <phoneticPr fontId="1"/>
  <dataValidations count="17">
    <dataValidation type="list" allowBlank="1" showInputMessage="1" showErrorMessage="1" sqref="B2:B24">
      <formula1>"①女性,②男性,③その他"</formula1>
    </dataValidation>
    <dataValidation type="list" allowBlank="1" showInputMessage="1" showErrorMessage="1" sqref="C2:C16">
      <formula1>"①19歳以下,②20代,③30代,④40代,⑤50代,⑥60代,⑦70代以上"</formula1>
    </dataValidation>
    <dataValidation type="list" allowBlank="1" showInputMessage="1" showErrorMessage="1" sqref="D2:D125">
      <formula1>"①富田林小,②新堂小,③喜志小,④大伴小,⑤彼方小,⑥錦郡小,⑦川西小,⑧東条小,⑨高辺台小,⑩久野喜台,⑪寺池台小,⑫伏山台,⑬喜志西小,⑭藤沢台小,⑮小金台小,⑯向陽台小"</formula1>
    </dataValidation>
    <dataValidation type="list" allowBlank="1" showInputMessage="1" showErrorMessage="1" sqref="E2:E56">
      <formula1>"①単身世帯,②夫婦のみの世帯,③親子2世代,④親・子・孫の3世代,⑤その他"</formula1>
    </dataValidation>
    <dataValidation type="list" allowBlank="1" showInputMessage="1" showErrorMessage="1" sqref="F2:F56">
      <formula1>"①会社員・公務員,②自営業・フリーランス,③家事専業,④アルバイト・パート,⑤学生,⑥無職,⑦その他"</formula1>
    </dataValidation>
    <dataValidation type="list" allowBlank="1" showInputMessage="1" showErrorMessage="1" sqref="G2:G56">
      <formula1>"①新しい課題,②就職や起業,③ネットワークづくり,④余暇の時間,⑤わからない,⑥その他"</formula1>
    </dataValidation>
    <dataValidation type="list" allowBlank="1" showInputMessage="1" showErrorMessage="1" sqref="I2:J2 P2:R2">
      <formula1>"①よく利用している,②利用したことはある,③知っているが利用したことはない,④知らない"</formula1>
    </dataValidation>
    <dataValidation type="list" allowBlank="1" showInputMessage="1" showErrorMessage="1" sqref="AA2:AA56 AB2:AC257">
      <formula1>"①市広報誌,②ウェブサイト,③チラシ・ポスター,④家族・知人,⑤その他"</formula1>
    </dataValidation>
    <dataValidation type="list" allowBlank="1" showInputMessage="1" showErrorMessage="1" sqref="AE2:AE56 AF2:AG153">
      <formula1>"①趣味や教養,②生活や仕事,③キャリアアップ,④健康や体力,⑤仲間づくり,⑥地域やコミュニティ,⑦その他"</formula1>
    </dataValidation>
    <dataValidation type="list" allowBlank="1" showInputMessage="1" showErrorMessage="1" sqref="AI2">
      <formula1>"①積極的,②機械があれば,③あまり関心,④わからない"</formula1>
    </dataValidation>
    <dataValidation type="list" allowBlank="1" showInputMessage="1" showErrorMessage="1" sqref="AJ2:AJ56 AK2:AL259">
      <formula1>"①仕事が忙しく,②家事や育児,③きっかけ,④経済的,⑤情報,⑥施設,⑦興味,⑧手続き,⑨その他"</formula1>
    </dataValidation>
    <dataValidation type="list" allowBlank="1" showInputMessage="1" showErrorMessage="1" sqref="AM2:AM56 AN2:AN257">
      <formula1>"①自分の趣味,②地域活動,③グループ,④仕事や起業,⑤特に生かし,⑥その他"</formula1>
    </dataValidation>
    <dataValidation type="list" allowBlank="1" showInputMessage="1" showErrorMessage="1" sqref="AP2:AR56">
      <formula1>"①健康や病気,②趣味や教養,③災害や防災,④人間関係,⑤起業や仕事,⑥外国や世界,⑦外国人・国際,⑧語学力,⑨ＡＩやインターネット,⑩ごみ・リサイクル,⑪観光事業,⑫男女共同,⑬人権について,⑭ＳＤＧｓ,⑮高齢者施策,⑯その他"</formula1>
    </dataValidation>
    <dataValidation type="list" allowBlank="1" showInputMessage="1" showErrorMessage="1" sqref="S2:T2 K2:O2 I3:I4 J3 K3:T4">
      <formula1>"①よく利用している,②利用したことはある,③知っているが,④知らない"</formula1>
    </dataValidation>
    <dataValidation type="list" allowBlank="1" showInputMessage="1" showErrorMessage="1" sqref="AI3:AI227">
      <formula1>"①積極的,②機会があれば,③あまり関心,④わからない"</formula1>
    </dataValidation>
    <dataValidation type="list" allowBlank="1" showInputMessage="1" showErrorMessage="1" sqref="U2:W237 Y2:Y237 X2:X257">
      <formula1>"①美術・手工芸,②文学・歴史,③音楽・舞踊,④茶華道,⑤写真,⑥暮らし・家庭,⑦社会問題,⑧国際問題,⑨観光,⑩福祉,⑪ＡＩ,⑫ＳＤＧｓ,⑬軽い運動,⑭職業,⑮健康・病気,⑯災害・防災,⑰産業,⑱人権,⑲その他,⑳していない"</formula1>
    </dataValidation>
    <dataValidation type="list" allowBlank="1" showInputMessage="1" showErrorMessage="1" sqref="I5:I257 J4:J190 K5:T190">
      <formula1>"①よく利用している,②利用したこと,③知っているが,④知らない"</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 workbookViewId="0">
      <selection activeCell="I14" sqref="I14"/>
    </sheetView>
  </sheetViews>
  <sheetFormatPr defaultRowHeight="18.75" x14ac:dyDescent="0.4"/>
  <sheetData>
    <row r="1" spans="1:7" x14ac:dyDescent="0.4">
      <c r="A1" t="s">
        <v>624</v>
      </c>
    </row>
    <row r="3" spans="1:7" x14ac:dyDescent="0.4">
      <c r="A3" t="s">
        <v>611</v>
      </c>
    </row>
    <row r="5" spans="1:7" x14ac:dyDescent="0.4">
      <c r="A5" t="s">
        <v>612</v>
      </c>
    </row>
    <row r="6" spans="1:7" x14ac:dyDescent="0.4">
      <c r="A6" t="s">
        <v>613</v>
      </c>
    </row>
    <row r="7" spans="1:7" x14ac:dyDescent="0.4">
      <c r="A7" t="s">
        <v>614</v>
      </c>
      <c r="F7" t="s">
        <v>615</v>
      </c>
      <c r="G7" t="s">
        <v>616</v>
      </c>
    </row>
    <row r="9" spans="1:7" x14ac:dyDescent="0.4">
      <c r="A9" t="s">
        <v>617</v>
      </c>
    </row>
    <row r="10" spans="1:7" x14ac:dyDescent="0.4">
      <c r="A10" t="s">
        <v>618</v>
      </c>
    </row>
    <row r="11" spans="1:7" x14ac:dyDescent="0.4">
      <c r="A11" t="s">
        <v>619</v>
      </c>
    </row>
    <row r="12" spans="1:7" x14ac:dyDescent="0.4">
      <c r="A12" t="s">
        <v>620</v>
      </c>
    </row>
    <row r="14" spans="1:7" x14ac:dyDescent="0.4">
      <c r="A14" t="s">
        <v>839</v>
      </c>
    </row>
    <row r="15" spans="1:7" x14ac:dyDescent="0.4">
      <c r="A15" t="s">
        <v>623</v>
      </c>
    </row>
  </sheetData>
  <phoneticPr fontId="1"/>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topLeftCell="A295" workbookViewId="0">
      <selection activeCell="D304" sqref="D304"/>
    </sheetView>
  </sheetViews>
  <sheetFormatPr defaultRowHeight="18.75" x14ac:dyDescent="0.4"/>
  <cols>
    <col min="1" max="1" width="5.625" customWidth="1"/>
    <col min="2" max="2" width="19.875" customWidth="1"/>
    <col min="5" max="5" width="9" customWidth="1"/>
    <col min="6" max="6" width="8.25" customWidth="1"/>
    <col min="7" max="7" width="8.125" customWidth="1"/>
    <col min="9" max="10" width="8.125" customWidth="1"/>
  </cols>
  <sheetData>
    <row r="1" spans="1:7" ht="21.75" customHeight="1" x14ac:dyDescent="0.4">
      <c r="A1" s="11" t="s">
        <v>724</v>
      </c>
    </row>
    <row r="3" spans="1:7" x14ac:dyDescent="0.4">
      <c r="A3" s="2" t="s">
        <v>0</v>
      </c>
      <c r="B3" t="s">
        <v>673</v>
      </c>
    </row>
    <row r="4" spans="1:7" x14ac:dyDescent="0.4">
      <c r="A4" s="3" t="s">
        <v>677</v>
      </c>
      <c r="B4" s="19" t="s">
        <v>674</v>
      </c>
      <c r="C4" s="3">
        <f>COUNTIF(選択式①!B2:U2,"1")+COUNTIF(選択式①!B29:U29,"1")+COUNTIF(選択式①!B56:U56,"1")+COUNTIF(選択式①!B83:U83,"1")+COUNTIF(選択式①!B110:U110,"1")+COUNTIF(選択式②!B2:U2,"1")+COUNTIF(選択式②!B29:U29,"1")+COUNTIF(選択式②!B56:U56,"1")+COUNTIF(選択式②!B83:U83,"1")+COUNTIF(選択式②!B110:U110,"1")+COUNTIF(選択式③!B2:U2,"1")+COUNTIF(選択式③!B29:U29,"1")+COUNTIF(選択式③!B56:U56,"1")+COUNTIF(選択式③!B83:U83,"1")+COUNTIF(選択式③!B110:U110,"1")+COUNTIF(選択式④!B2:U2,"1")+COUNTIF(選択式④!B29:U29,"1")+COUNTIF(選択式④!B56:U56,"1")+COUNTIF(選択式④!B83:U83,"1")+COUNTIF(選択式④!B110:U110,"1")+COUNTIF(選択式⑤!B2:U2,"1")+COUNTIF(選択式⑤!B29:U29,"1")+COUNTIF(選択式⑤!B56:U56,"1")+COUNTIF(選択式⑤!B83:U83,"1")+COUNTIF(選択式⑤!B110:U110,"1")+COUNTIF(選択式⑥!B2:U2,"1")+COUNTIF(選択式⑥!B29:U29,"1")+COUNTIF(選択式⑥!B56:U56,"1")+COUNTIF(選択式⑥!B83:U83,"1")+COUNTIF(選択式⑥!B110:U110,"1")+COUNTIF(選択式⑦!B2:U2,"1")+COUNTIF(選択式⑦!B29:U29,"1")+COUNTIF(選択式⑦!B56:U56,"1")+COUNTIF(選択式⑦!B83:U83,"1")+COUNTIF(選択式⑦!B110:U110,"1")</f>
        <v>298</v>
      </c>
      <c r="D4" s="32">
        <f>C4/C7</f>
        <v>0.55700934579439254</v>
      </c>
      <c r="F4" s="120" t="s">
        <v>734</v>
      </c>
      <c r="G4" s="122"/>
    </row>
    <row r="5" spans="1:7" x14ac:dyDescent="0.4">
      <c r="A5" s="3" t="s">
        <v>678</v>
      </c>
      <c r="B5" s="19" t="s">
        <v>675</v>
      </c>
      <c r="C5" s="3">
        <f>COUNTIF(選択式①!B2:U2,"2")+COUNTIF(選択式①!B29:U29,"2")+COUNTIF(選択式①!B56:U56,"2")+COUNTIF(選択式①!B83:U83,"2")+COUNTIF(選択式①!B110:U110,"2")+COUNTIF(選択式②!B2:U2,"2")+COUNTIF(選択式②!B29:U29,"2")+COUNTIF(選択式②!B56:U56,"2")+COUNTIF(選択式②!B83:U83,"2")+COUNTIF(選択式②!B110:U110,"2")+COUNTIF(選択式③!B2:U2,"2")+COUNTIF(選択式③!B29:U29,"2")+COUNTIF(選択式③!B56:U56,"2")+COUNTIF(選択式③!B83:U83,"2")+COUNTIF(選択式③!B110:U110,"2")+COUNTIF(選択式④!B2:U2,"2")+COUNTIF(選択式④!B29:U29,"2")+COUNTIF(選択式④!B56:U56,"2")+COUNTIF(選択式④!B83:U83,"2")+COUNTIF(選択式④!B110:U110,"2")+COUNTIF(選択式⑤!B2:U2,"2")+COUNTIF(選択式⑤!B29:U29,"2")+COUNTIF(選択式⑤!B56:U56,"2")+COUNTIF(選択式⑤!B83:U83,"2")+COUNTIF(選択式⑤!B110:U110,"2")+COUNTIF(選択式⑥!B2:U2,"2")+COUNTIF(選択式⑥!B29:U29,"2")+COUNTIF(選択式⑥!B56:U56,"2")+COUNTIF(選択式⑥!B83:U83,"2")+COUNTIF(選択式⑥!B110:U110,"2")+COUNTIF(選択式⑦!B2:U2,"2")+COUNTIF(選択式⑦!B29:U29,"2")+COUNTIF(選択式⑦!B56:U56,"2")+COUNTIF(選択式⑦!B83:U83,"2")+COUNTIF(選択式⑦!B110:U110,"2")</f>
        <v>236</v>
      </c>
      <c r="D5" s="32">
        <f>C5/C7</f>
        <v>0.44112149532710282</v>
      </c>
      <c r="F5" s="120">
        <f>COUNTIF(選択式①!B2:U2,"0")+COUNTIF(選択式①!B29:U29,"0")+COUNTIF(選択式①!B56:U56,"0")+COUNTIF(選択式①!B83:U83,"0")+COUNTIF(選択式①!B110:U110,"0")+COUNTIF(選択式②!B2:U2,"0")+COUNTIF(選択式②!B29:U29,"0")+COUNTIF(選択式②!B56:U56,"0")+COUNTIF(選択式②!B83:U83,"0")+COUNTIF(選択式②!B110:U110,"0")+COUNTIF(選択式③!B2:U2,"0")+COUNTIF(選択式③!B29:U29,"0")+COUNTIF(選択式③!B56:U56,"0")+COUNTIF(選択式③!B83:U83,"0")+COUNTIF(選択式③!B110:U110,"0")+COUNTIF(選択式④!B2:U2,"0")+COUNTIF(選択式④!B29:U29,"0")+COUNTIF(選択式④!B56:U56,"0")+COUNTIF(選択式④!B83:U83,"0")+COUNTIF(選択式④!B110:U110,"0")+COUNTIF(選択式⑤!B2:U2,"0")+COUNTIF(選択式⑤!B29:U29,"0")+COUNTIF(選択式⑤!B56:U56,"0")+COUNTIF(選択式⑤!B83:U83,"0")+COUNTIF(選択式⑤!B110:U110,"0")+COUNTIF(選択式⑥!B2:U2,"0")+COUNTIF(選択式⑥!B29:U29,"0")+COUNTIF(選択式⑥!B56:U56,"0")+COUNTIF(選択式⑥!B83:U83,"0")+COUNTIF(選択式⑥!B110:U110,"0")+COUNTIF(選択式⑦!B2:U2,"0")+COUNTIF(選択式⑦!B29:U29,"0")+COUNTIF(選択式⑦!B56:U56,"0")+COUNTIF(選択式⑦!B83:U83,"0")+COUNTIF(選択式⑦!B110:U110,"0")</f>
        <v>6</v>
      </c>
      <c r="G5" s="122"/>
    </row>
    <row r="6" spans="1:7" x14ac:dyDescent="0.4">
      <c r="A6" s="3" t="s">
        <v>679</v>
      </c>
      <c r="B6" s="19" t="s">
        <v>676</v>
      </c>
      <c r="C6" s="3">
        <f>COUNTIF(選択式①!B2:U2,"3")+COUNTIF(選択式①!B29:U29,"3")+COUNTIF(選択式①!B56:U56,"3")+COUNTIF(選択式①!B83:U83,"3")+COUNTIF(選択式①!B110:U110,"3")+COUNTIF(選択式②!B2:U2,"3")+COUNTIF(選択式②!B29:U29,"3")+COUNTIF(選択式②!B56:U56,"3")+COUNTIF(選択式②!B83:U83,"3")+COUNTIF(選択式②!B110:U110,"3")+COUNTIF(選択式③!B2:U2,"3")+COUNTIF(選択式③!B29:U29,"3")+COUNTIF(選択式③!B56:U56,"3")+COUNTIF(選択式③!B83:U83,"3")+COUNTIF(選択式③!B110:U110,"3")+COUNTIF(選択式④!B2:U2,"3")+COUNTIF(選択式④!B29:U29,"3")+COUNTIF(選択式④!B56:U56,"3")+COUNTIF(選択式④!B83:U83,"3")+COUNTIF(選択式④!B110:U110,"3")+COUNTIF(選択式⑤!B2:U2,"3")+COUNTIF(選択式⑤!B29:U29,"3")+COUNTIF(選択式⑤!B56:U56,"3")+COUNTIF(選択式⑤!B83:U83,"3")+COUNTIF(選択式⑤!B110:U110,"3")+COUNTIF(選択式⑥!B2:U2,"3")+COUNTIF(選択式⑥!B29:U29,"3")+COUNTIF(選択式⑥!B56:U56,"3")+COUNTIF(選択式⑥!B83:U83,"3")+COUNTIF(選択式⑥!B110:U110,"3")+COUNTIF(選択式⑦!B2:U2,"3")+COUNTIF(選択式⑦!B29:U29,"3")+COUNTIF(選択式⑦!B56:U56,"3")+COUNTIF(選択式⑦!B83:U83,"3")+COUNTIF(選択式⑦!B110:U110,"3")</f>
        <v>1</v>
      </c>
      <c r="D6" s="32">
        <f>C6/C7</f>
        <v>1.869158878504673E-3</v>
      </c>
    </row>
    <row r="7" spans="1:7" ht="19.5" thickBot="1" x14ac:dyDescent="0.45">
      <c r="A7" s="120" t="s">
        <v>2432</v>
      </c>
      <c r="B7" s="118"/>
      <c r="C7" s="3">
        <f>SUM(C4:C6)</f>
        <v>535</v>
      </c>
      <c r="D7" s="19"/>
      <c r="F7" s="22" t="s">
        <v>2433</v>
      </c>
      <c r="G7" s="23">
        <f>C7+F5</f>
        <v>541</v>
      </c>
    </row>
    <row r="9" spans="1:7" x14ac:dyDescent="0.4">
      <c r="A9" s="2" t="s">
        <v>97</v>
      </c>
      <c r="B9" t="s">
        <v>680</v>
      </c>
    </row>
    <row r="10" spans="1:7" x14ac:dyDescent="0.4">
      <c r="A10" s="3" t="s">
        <v>677</v>
      </c>
      <c r="B10" s="19" t="s">
        <v>685</v>
      </c>
      <c r="C10" s="3">
        <f>COUNTIF(選択式①!B3:U3,"1")+COUNTIF(選択式①!B30:U30,"1")+COUNTIF(選択式①!B56:U56,"1")+COUNTIF(選択式①!B84:U84,"1")+COUNTIF(選択式①!B111:U111,"1")+COUNTIF(選択式②!B3:U3,"1")+COUNTIF(選択式②!B30:U30,"1")+COUNTIF(選択式②!B57:U57,"1")+COUNTIF(選択式②!B84:U84,"1")+COUNTIF(選択式②!B111:U111,"1")+COUNTIF(選択式③!B3:U3,"1")+COUNTIF(選択式③!B30:U30,"1")+COUNTIF(選択式③!B57:U57,"1")+COUNTIF(選択式③!B84:U84,"1")+COUNTIF(選択式③!B111:U111,"1")+COUNTIF(選択式④!B3:U3,"1")+COUNTIF(選択式④!B30:U30,"1")+COUNTIF(選択式④!B57:U57,"1")+COUNTIF(選択式④!B84:U84,"1")+COUNTIF(選択式④!B111:U111,"1")+COUNTIF(選択式⑤!B3:U3,"1")+COUNTIF(選択式⑤!B30:U30,"1")+COUNTIF(選択式⑤!B57:U57,"1")+COUNTIF(選択式⑤!B84:U84,"1")+COUNTIF(選択式⑤!B111:U111,"1")+COUNTIF(選択式⑥!B3:U3,"1")+COUNTIF(選択式⑥!B29:U29,"1")+COUNTIF(選択式⑥!B56:U56,"1")+COUNTIF(選択式⑥!B83:U83,"1")+COUNTIF(選択式⑥!B110:U110,"1")+COUNTIF(選択式⑦!B2:U2,"1")+COUNTIF(選択式⑦!B29:U29,"1")+COUNTIF(選択式⑦!B56:U56,"1")+COUNTIF(選択式⑦!B83:U83,"1")+COUNTIF(選択式⑦!B110:U110,"1")</f>
        <v>52</v>
      </c>
      <c r="D10" s="32">
        <f>C10/C17</f>
        <v>9.683426443202979E-2</v>
      </c>
    </row>
    <row r="11" spans="1:7" x14ac:dyDescent="0.4">
      <c r="A11" s="3" t="s">
        <v>678</v>
      </c>
      <c r="B11" s="19" t="s">
        <v>686</v>
      </c>
      <c r="C11" s="3">
        <f>COUNTIF(選択式①!B3:U3,"2")+COUNTIF(選択式①!B30:U30,"2")+COUNTIF(選択式①!B56:U56,"2")+COUNTIF(選択式①!B84:U84,"2")+COUNTIF(選択式①!B111:U111,"2")+COUNTIF(選択式②!B3:U3,"2")+COUNTIF(選択式②!B30:U30,"2")+COUNTIF(選択式②!B57:U57,"2")+COUNTIF(選択式②!B84:U84,"2")+COUNTIF(選択式②!B111:U111,"2")+COUNTIF(選択式③!B3:U3,"2")+COUNTIF(選択式③!B30:U30,"2")+COUNTIF(選択式③!B57:U57,"2")+COUNTIF(選択式③!B84:U84,"2")+COUNTIF(選択式③!B111:U111,"2")+COUNTIF(選択式④!B3:U3,"2")+COUNTIF(選択式④!B30:U30,"2")+COUNTIF(選択式④!B57:U57,"2")+COUNTIF(選択式④!B84:U84,"2")+COUNTIF(選択式④!B111:U111,"2")+COUNTIF(選択式⑤!B3:U3,"2")+COUNTIF(選択式⑤!B30:U30,"2")+COUNTIF(選択式⑤!B57:U57,"2")+COUNTIF(選択式⑤!B84:U84,"2")+COUNTIF(選択式⑤!B111:U111,"2")+COUNTIF(選択式⑥!B3:U3,"2")+COUNTIF(選択式⑥!B29:U29,"2")+COUNTIF(選択式⑥!B56:U56,"2")+COUNTIF(選択式⑥!B83:U83,"2")+COUNTIF(選択式⑥!B110:U110,"2")+COUNTIF(選択式⑦!B2:U2,"2")+COUNTIF(選択式⑦!B29:U29,"2")+COUNTIF(選択式⑦!B56:U56,"2")+COUNTIF(選択式⑦!B83:U83,"2")+COUNTIF(選択式⑦!B110:U110,"2")</f>
        <v>125</v>
      </c>
      <c r="D11" s="32">
        <f>C11/C17</f>
        <v>0.23277467411545624</v>
      </c>
    </row>
    <row r="12" spans="1:7" x14ac:dyDescent="0.4">
      <c r="A12" s="3" t="s">
        <v>679</v>
      </c>
      <c r="B12" s="19" t="s">
        <v>687</v>
      </c>
      <c r="C12" s="3">
        <f>COUNTIF(選択式①!B3:U3,"3")+COUNTIF(選択式①!B30:U30,"3")+COUNTIF(選択式①!B56:U56,"3")+COUNTIF(選択式①!B84:U84,"3")+COUNTIF(選択式①!B111:U111,"3")+COUNTIF(選択式②!B3:U3,"3")+COUNTIF(選択式②!B30:U30,"3")+COUNTIF(選択式②!B57:U57,"3")+COUNTIF(選択式②!B84:U84,"3")+COUNTIF(選択式②!B111:U111,"3")+COUNTIF(選択式③!B3:U3,"3")+COUNTIF(選択式③!B30:U30,"3")+COUNTIF(選択式③!B57:U57,"3")+COUNTIF(選択式③!B84:U84,"3")+COUNTIF(選択式③!B111:U111,"3")+COUNTIF(選択式④!B3:U3,"3")+COUNTIF(選択式④!B30:U30,"3")+COUNTIF(選択式④!B57:U57,"3")+COUNTIF(選択式④!B84:U84,"3")+COUNTIF(選択式④!B111:U111,"3")+COUNTIF(選択式⑤!B3:U3,"3")+COUNTIF(選択式⑤!B30:U30,"3")+COUNTIF(選択式⑤!B57:U57,"3")+COUNTIF(選択式⑤!B84:U84,"3")+COUNTIF(選択式⑤!B111:U111,"3")+COUNTIF(選択式⑥!B3:U3,"3")+COUNTIF(選択式⑥!B29:U29,"3")+COUNTIF(選択式⑥!B56:U56,"3")+COUNTIF(選択式⑥!B83:U83,"3")+COUNTIF(選択式⑥!B110:U110,"3")+COUNTIF(選択式⑦!B2:U2,"3")+COUNTIF(選択式⑦!B29:U29,"3")+COUNTIF(選択式⑦!B56:U56,"3")+COUNTIF(選択式⑦!B83:U83,"3")+COUNTIF(選択式⑦!B110:U110,"3")</f>
        <v>28</v>
      </c>
      <c r="D12" s="32">
        <f>C12/C17</f>
        <v>5.2141527001862198E-2</v>
      </c>
    </row>
    <row r="13" spans="1:7" x14ac:dyDescent="0.4">
      <c r="A13" s="3" t="s">
        <v>681</v>
      </c>
      <c r="B13" s="19" t="s">
        <v>688</v>
      </c>
      <c r="C13" s="3">
        <f>COUNTIF(選択式①!B3:U3,"4")+COUNTIF(選択式①!B30:U30,"4")+COUNTIF(選択式①!B56:U56,"4")+COUNTIF(選択式①!B84:U84,"4")+COUNTIF(選択式①!B111:U111,"4")+COUNTIF(選択式②!B3:U3,"4")+COUNTIF(選択式②!B30:U30,"4")+COUNTIF(選択式②!B57:U57,"4")+COUNTIF(選択式②!B84:U84,"4")+COUNTIF(選択式②!B111:U111,"4")+COUNTIF(選択式③!B3:U3,"4")+COUNTIF(選択式③!B30:U30,"4")+COUNTIF(選択式③!B57:U57,"4")+COUNTIF(選択式③!B84:U84,"4")+COUNTIF(選択式③!B111:U111,"4")+COUNTIF(選択式④!B3:U3,"4")+COUNTIF(選択式④!B30:U30,"4")+COUNTIF(選択式④!B57:U57,"4")+COUNTIF(選択式④!B84:U84,"4")+COUNTIF(選択式④!B111:U111,"4")+COUNTIF(選択式⑤!B3:U3,"4")+COUNTIF(選択式⑤!B30:U30,"4")+COUNTIF(選択式⑤!B57:U57,"4")+COUNTIF(選択式⑤!B84:U84,"4")+COUNTIF(選択式⑤!B111:U111,"4")+COUNTIF(選択式⑥!B3:U3,"4")+COUNTIF(選択式⑥!B29:U29,"4")+COUNTIF(選択式⑥!B56:U56,"4")+COUNTIF(選択式⑥!B83:U83,"4")+COUNTIF(選択式⑥!B110:U110,"4")+COUNTIF(選択式⑦!B2:U2,"4")+COUNTIF(選択式⑦!B29:U29,"4")+COUNTIF(選択式⑦!B56:U56,"4")+COUNTIF(選択式⑦!B83:U83,"4")+COUNTIF(選択式⑦!B110:U110,"4")</f>
        <v>63</v>
      </c>
      <c r="D13" s="32">
        <f>C13/C17</f>
        <v>0.11731843575418995</v>
      </c>
    </row>
    <row r="14" spans="1:7" x14ac:dyDescent="0.4">
      <c r="A14" s="3" t="s">
        <v>682</v>
      </c>
      <c r="B14" s="19" t="s">
        <v>689</v>
      </c>
      <c r="C14" s="3">
        <f>COUNTIF(選択式①!B3:U3,"5")+COUNTIF(選択式①!B30:U30,"5")+COUNTIF(選択式①!B56:U56,"5")+COUNTIF(選択式①!B84:U84,"5")+COUNTIF(選択式①!B111:U111,"5")+COUNTIF(選択式②!B3:U3,"5")+COUNTIF(選択式②!B30:U30,"5")+COUNTIF(選択式②!B57:U57,"5")+COUNTIF(選択式②!B84:U84,"5")+COUNTIF(選択式②!B111:U111,"5")+COUNTIF(選択式③!B3:U3,"5")+COUNTIF(選択式③!B30:U30,"5")+COUNTIF(選択式③!B57:U57,"5")+COUNTIF(選択式③!B84:U84,"5")+COUNTIF(選択式③!B111:U111,"5")+COUNTIF(選択式④!B3:U3,"5")+COUNTIF(選択式④!B30:U30,"5")+COUNTIF(選択式④!B57:U57,"5")+COUNTIF(選択式④!B84:U84,"5")+COUNTIF(選択式④!B111:U111,"5")+COUNTIF(選択式⑤!B3:U3,"5")+COUNTIF(選択式⑤!B30:U30,"5")+COUNTIF(選択式⑤!B57:U57,"5")+COUNTIF(選択式⑤!B84:U84,"5")+COUNTIF(選択式⑤!B111:U111,"5")+COUNTIF(選択式⑥!B3:U3,"5")+COUNTIF(選択式⑥!B29:U29,"5")+COUNTIF(選択式⑥!B56:U56,"5")+COUNTIF(選択式⑥!B83:U83,"5")+COUNTIF(選択式⑥!B110:U110,"5")+COUNTIF(選択式⑦!B2:U2,"5")+COUNTIF(選択式⑦!B29:U29,"5")+COUNTIF(選択式⑦!B56:U56,"5")+COUNTIF(選択式⑦!B83:U83,"5")+COUNTIF(選択式⑦!B110:U110,"5")</f>
        <v>82</v>
      </c>
      <c r="D14" s="32">
        <f>C14/C17</f>
        <v>0.1527001862197393</v>
      </c>
      <c r="F14" s="120" t="s">
        <v>734</v>
      </c>
      <c r="G14" s="122"/>
    </row>
    <row r="15" spans="1:7" x14ac:dyDescent="0.4">
      <c r="A15" s="3" t="s">
        <v>683</v>
      </c>
      <c r="B15" s="19" t="s">
        <v>690</v>
      </c>
      <c r="C15" s="3">
        <f>COUNTIF(選択式①!B3:U3,"6")+COUNTIF(選択式①!B30:U30,"6")+COUNTIF(選択式①!B56:U56,"6")+COUNTIF(選択式①!B84:U84,"6")+COUNTIF(選択式①!B111:U111,"6")+COUNTIF(選択式②!B3:U3,"6")+COUNTIF(選択式②!B30:U30,"6")+COUNTIF(選択式②!B57:U57,"6")+COUNTIF(選択式②!B84:U84,"6")+COUNTIF(選択式②!B111:U111,"6")+COUNTIF(選択式③!B3:U3,"6")+COUNTIF(選択式③!B30:U30,"6")+COUNTIF(選択式③!B57:U57,"6")+COUNTIF(選択式③!B84:U84,"6")+COUNTIF(選択式③!B111:U111,"6")+COUNTIF(選択式④!B3:U3,"6")+COUNTIF(選択式④!B30:U30,"6")+COUNTIF(選択式④!B57:U57,"6")+COUNTIF(選択式④!B84:U84,"6")+COUNTIF(選択式④!B111:U111,"6")+COUNTIF(選択式⑤!B3:U3,"6")+COUNTIF(選択式⑤!B30:U30,"6")+COUNTIF(選択式⑤!B57:U57,"6")+COUNTIF(選択式⑤!B84:U84,"6")+COUNTIF(選択式⑤!B111:U111,"6")+COUNTIF(選択式⑥!B3:U3,"6")+COUNTIF(選択式⑥!B29:U29,"6")+COUNTIF(選択式⑥!B56:U56,"6")+COUNTIF(選択式⑥!B83:U83,"6")+COUNTIF(選択式⑥!B110:U110,"6")+COUNTIF(選択式⑦!B2:U2,"6")+COUNTIF(選択式⑦!B29:U29,"6")+COUNTIF(選択式⑦!B56:U56,"6")+COUNTIF(選択式⑦!B83:U83,"6")+COUNTIF(選択式⑦!B110:U110,"6")</f>
        <v>75</v>
      </c>
      <c r="D15" s="32">
        <f>C15/C17</f>
        <v>0.13966480446927373</v>
      </c>
      <c r="F15" s="120">
        <f>COUNTIF(選択式①!B3:U3,"0")+COUNTIF(選択式①!B30:U30,"0")+COUNTIF(選択式①!B56:U56,"0")+COUNTIF(選択式①!B84:U84,"0")+COUNTIF(選択式①!B111:U111,"0")+COUNTIF(選択式②!B3:U3,"0")+COUNTIF(選択式②!B30:U30,"0")+COUNTIF(選択式②!B57:U57,"0")+COUNTIF(選択式②!B84:U84,"0")+COUNTIF(選択式②!B111:U111,"0")+COUNTIF(選択式③!B3:U3,"0")+COUNTIF(選択式③!B30:U30,"0")+COUNTIF(選択式③!B57:U57,"0")+COUNTIF(選択式③!B84:U84,"0")+COUNTIF(選択式③!B111:U111,"0")+COUNTIF(選択式④!B3:U3,"0")+COUNTIF(選択式④!B30:U30,"0")+COUNTIF(選択式④!B57:U57,"0")+COUNTIF(選択式④!B84:U84,"0")+COUNTIF(選択式④!B111:U111,"0")+COUNTIF(選択式⑤!B3:U3,"0")+COUNTIF(選択式⑤!B30:U30,"0")+COUNTIF(選択式⑤!B57:U57,"0")+COUNTIF(選択式⑤!B84:U84,"0")+COUNTIF(選択式⑤!B111:U111,"0")+COUNTIF(選択式⑥!B3:U3,"0")+COUNTIF(選択式⑥!B29:U29,"0")+COUNTIF(選択式⑥!B56:U56,"0")+COUNTIF(選択式⑥!B83:U83,"0")+COUNTIF(選択式⑥!B110:U110,"0")+COUNTIF(選択式⑦!B2:U2,"0")+COUNTIF(選択式⑦!B29:U29,"0")+COUNTIF(選択式⑦!B56:U56,"0")+COUNTIF(選択式⑦!B83:U83,"0")+COUNTIF(選択式⑦!B110:U110,"0")</f>
        <v>4</v>
      </c>
      <c r="G15" s="122"/>
    </row>
    <row r="16" spans="1:7" x14ac:dyDescent="0.4">
      <c r="A16" s="3" t="s">
        <v>684</v>
      </c>
      <c r="B16" s="19" t="s">
        <v>691</v>
      </c>
      <c r="C16" s="3">
        <f>COUNTIF(選択式①!B3:U3,"7")+COUNTIF(選択式①!B30:U30,"7")+COUNTIF(選択式①!B56:U56,"7")+COUNTIF(選択式①!B84:U84,"7")+COUNTIF(選択式①!B111:U111,"7")+COUNTIF(選択式②!B3:U3,"7")+COUNTIF(選択式②!B30:U30,"7")+COUNTIF(選択式②!B57:U57,"7")+COUNTIF(選択式②!B84:U84,"7")+COUNTIF(選択式②!B111:U111,"7")+COUNTIF(選択式③!B3:U3,"7")+COUNTIF(選択式③!B30:U30,"7")+COUNTIF(選択式③!B57:U57,"7")+COUNTIF(選択式③!B84:U84,"7")+COUNTIF(選択式③!B111:U111,"7")+COUNTIF(選択式④!B3:U3,"7")+COUNTIF(選択式④!B30:U30,"7")+COUNTIF(選択式④!B57:U57,"7")+COUNTIF(選択式④!B84:U84,"7")+COUNTIF(選択式④!B111:U111,"7")+COUNTIF(選択式⑤!B3:U3,"7")+COUNTIF(選択式⑤!B30:U30,"7")+COUNTIF(選択式⑤!B57:U57,"7")+COUNTIF(選択式⑤!B84:U84,"7")+COUNTIF(選択式⑤!B111:U111,"7")+COUNTIF(選択式⑥!B3:U3,"7")+COUNTIF(選択式⑥!B29:U29,"7")+COUNTIF(選択式⑥!B56:U56,"7")+COUNTIF(選択式⑥!B83:U83,"7")+COUNTIF(選択式⑥!B110:U110,"7")+COUNTIF(選択式⑦!B2:U2,"7")+COUNTIF(選択式⑦!B29:U29,"7")+COUNTIF(選択式⑦!B56:U56,"7")+COUNTIF(選択式⑦!B83:U83,"7")+COUNTIF(選択式⑦!B110:U110,"7")</f>
        <v>112</v>
      </c>
      <c r="D16" s="32">
        <f>C16/C17</f>
        <v>0.20856610800744879</v>
      </c>
    </row>
    <row r="17" spans="1:7" ht="19.5" thickBot="1" x14ac:dyDescent="0.45">
      <c r="A17" s="123" t="s">
        <v>2432</v>
      </c>
      <c r="B17" s="124"/>
      <c r="C17" s="3">
        <f>SUM(C10:C16)</f>
        <v>537</v>
      </c>
      <c r="D17" s="20"/>
      <c r="F17" s="22" t="s">
        <v>2433</v>
      </c>
      <c r="G17" s="23">
        <f>C17+F15</f>
        <v>541</v>
      </c>
    </row>
    <row r="19" spans="1:7" x14ac:dyDescent="0.4">
      <c r="A19" s="2" t="s">
        <v>98</v>
      </c>
      <c r="B19" t="s">
        <v>692</v>
      </c>
    </row>
    <row r="20" spans="1:7" x14ac:dyDescent="0.4">
      <c r="A20" s="3" t="s">
        <v>693</v>
      </c>
      <c r="B20" s="19" t="s">
        <v>708</v>
      </c>
      <c r="C20" s="3">
        <f>COUNTIF(選択式①!B4:U4,"1")+COUNTIF(選択式①!B31:U31,"1")+COUNTIF(選択式①!B58:U58,"1")+COUNTIF(選択式①!B85:U85,"1")+COUNTIF(選択式①!B112:U112,"1")+COUNTIF(選択式②!B4:U4,"1")+COUNTIF(選択式②!B31:U31,"1")+COUNTIF(選択式②!B58:U58,"1")+COUNTIF(選択式②!B85:U85,"1")+COUNTIF(選択式②!B112:U112,"1")+COUNTIF(選択式③!B4:U4,"1")+COUNTIF(選択式③!B31:U31,"1")+COUNTIF(選択式③!B58:U58,"1")+COUNTIF(選択式③!B85:U85,"1")+COUNTIF(選択式③!B112:U112,"1")+COUNTIF(選択式④!B4:U4,"1")+COUNTIF(選択式④!B31:U31,"1")+COUNTIF(選択式④!B58:U58,"1")+COUNTIF(選択式④!B85:U85,"1")+COUNTIF(選択式④!B112:U112,"1")+COUNTIF(選択式⑤!B4:U4,"1")+COUNTIF(選択式⑤!B31:U31,"1")+COUNTIF(選択式⑤!B58:U58,"1")+COUNTIF(選択式⑤!B85:U85,"1")+COUNTIF(選択式⑤!B112:U112,"1")+COUNTIF(選択式⑥!B4:U4,"1")+COUNTIF(選択式⑥!B31:U31,"1")+COUNTIF(選択式⑥!B58:U58,"1")+COUNTIF(選択式⑥!B85:U85,"1")+COUNTIF(選択式⑥!B112:U112,"1")+COUNTIF(選択式⑦!B4:U4,"1")+COUNTIF(選択式⑦!B31:U31,"1")+COUNTIF(選択式⑦!B58:U58,"1")+COUNTIF(選択式⑦!B85:U85,"1")+COUNTIF(選択式⑦!B112:U112,"1")</f>
        <v>56</v>
      </c>
      <c r="D20" s="32">
        <f>C20/C$36</f>
        <v>0.10626185958254269</v>
      </c>
    </row>
    <row r="21" spans="1:7" x14ac:dyDescent="0.4">
      <c r="A21" s="3" t="s">
        <v>678</v>
      </c>
      <c r="B21" s="19" t="s">
        <v>709</v>
      </c>
      <c r="C21" s="3">
        <f>COUNTIF(選択式①!B4:U4,"2")+COUNTIF(選択式①!B31:U31,"2")+COUNTIF(選択式①!B58:U58,"2")+COUNTIF(選択式①!B85:U85,"2")+COUNTIF(選択式①!B112:U112,"2")+COUNTIF(選択式②!B4:U4,"2")+COUNTIF(選択式②!B31:U31,"2")+COUNTIF(選択式②!B58:U58,"2")+COUNTIF(選択式②!B85:U85,"2")+COUNTIF(選択式②!B112:U112,"2")+COUNTIF(選択式③!B4:U4,"2")+COUNTIF(選択式③!B31:U31,"2")+COUNTIF(選択式③!B58:U58,"2")+COUNTIF(選択式③!B85:U85,"2")+COUNTIF(選択式③!B112:U112,"2")+COUNTIF(選択式④!B4:U4,"2")+COUNTIF(選択式④!B31:U31,"2")+COUNTIF(選択式④!B58:U58,"2")+COUNTIF(選択式④!B85:U85,"2")+COUNTIF(選択式④!B112:U112,"2")+COUNTIF(選択式⑤!B4:U4,"2")+COUNTIF(選択式⑤!B31:U31,"2")+COUNTIF(選択式⑤!B58:U58,"2")+COUNTIF(選択式⑤!B85:U85,"2")+COUNTIF(選択式⑤!B112:U112,"2")+COUNTIF(選択式⑥!B4:U4,"2")+COUNTIF(選択式⑥!B31:U31,"2")+COUNTIF(選択式⑥!B58:U58,"2")+COUNTIF(選択式⑥!B85:U85,"2")+COUNTIF(選択式⑥!B112:U112,"2")+COUNTIF(選択式⑦!B4:U4,"2")+COUNTIF(選択式⑦!B31:U31,"2")+COUNTIF(選択式⑦!B58:U58,"2")+COUNTIF(選択式⑦!B85:U85,"2")+COUNTIF(選択式⑦!B112:U112,"2")</f>
        <v>37</v>
      </c>
      <c r="D21" s="32">
        <f t="shared" ref="D21:D35" si="0">C21/C$36</f>
        <v>7.020872865275142E-2</v>
      </c>
    </row>
    <row r="22" spans="1:7" x14ac:dyDescent="0.4">
      <c r="A22" s="3" t="s">
        <v>694</v>
      </c>
      <c r="B22" s="19" t="s">
        <v>710</v>
      </c>
      <c r="C22" s="3">
        <f>COUNTIF(選択式①!B4:U4,"3")+COUNTIF(選択式①!B31:U31,"3")+COUNTIF(選択式①!B58:U58,"3")+COUNTIF(選択式①!B85:U85,"3")+COUNTIF(選択式①!B112:U112,"3")+COUNTIF(選択式②!B4:U4,"3")+COUNTIF(選択式②!B31:U31,"3")+COUNTIF(選択式②!B58:U58,"3")+COUNTIF(選択式②!B85:U85,"3")+COUNTIF(選択式②!B112:U112,"3")+COUNTIF(選択式③!B4:U4,"3")+COUNTIF(選択式③!B31:U31,"3")+COUNTIF(選択式③!B58:U58,"3")+COUNTIF(選択式③!B85:U85,"3")+COUNTIF(選択式③!B112:U112,"3")+COUNTIF(選択式④!B4:U4,"3")+COUNTIF(選択式④!B31:U31,"3")+COUNTIF(選択式④!B58:U58,"3")+COUNTIF(選択式④!B85:U85,"3")+COUNTIF(選択式④!B112:U112,"3")+COUNTIF(選択式⑤!B4:U4,"3")+COUNTIF(選択式⑤!B31:U31,"3")+COUNTIF(選択式⑤!B58:U58,"3")+COUNTIF(選択式⑤!B85:U85,"3")+COUNTIF(選択式⑤!B112:U112,"3")+COUNTIF(選択式⑥!B4:U4,"3")+COUNTIF(選択式⑥!B31:U31,"3")+COUNTIF(選択式⑥!B58:U58,"3")+COUNTIF(選択式⑥!B85:U85,"3")+COUNTIF(選択式⑥!B112:U112,"3")+COUNTIF(選択式⑦!B4:U4,"3")+COUNTIF(選択式⑦!B31:U31,"3")+COUNTIF(選択式⑦!B58:U58,"3")+COUNTIF(選択式⑦!B85:U85,"3")+COUNTIF(選択式⑦!B112:U112,"3")</f>
        <v>27</v>
      </c>
      <c r="D22" s="32">
        <f t="shared" si="0"/>
        <v>5.1233396584440226E-2</v>
      </c>
    </row>
    <row r="23" spans="1:7" x14ac:dyDescent="0.4">
      <c r="A23" s="3" t="s">
        <v>695</v>
      </c>
      <c r="B23" s="19" t="s">
        <v>711</v>
      </c>
      <c r="C23" s="3">
        <f>COUNTIF(選択式①!B4:U4,"4")+COUNTIF(選択式①!B31:U31,"4")+COUNTIF(選択式①!B58:U58,"4")+COUNTIF(選択式①!B85:U85,"4")+COUNTIF(選択式①!B112:U112,"4")+COUNTIF(選択式②!B4:U4,"4")+COUNTIF(選択式②!B31:U31,"4")+COUNTIF(選択式②!B58:U58,"4")+COUNTIF(選択式②!B85:U85,"4")+COUNTIF(選択式②!B112:U112,"4")+COUNTIF(選択式③!B4:U4,"4")+COUNTIF(選択式③!B31:U31,"4")+COUNTIF(選択式③!B58:U58,"4")+COUNTIF(選択式③!B85:U85,"4")+COUNTIF(選択式③!B112:U112,"4")+COUNTIF(選択式④!B4:U4,"4")+COUNTIF(選択式④!B31:U31,"4")+COUNTIF(選択式④!B58:U58,"4")+COUNTIF(選択式④!B85:U85,"4")+COUNTIF(選択式④!B112:U112,"4")+COUNTIF(選択式⑤!B4:U4,"4")+COUNTIF(選択式⑤!B31:U31,"4")+COUNTIF(選択式⑤!B58:U58,"4")+COUNTIF(選択式⑤!B85:U85,"4")+COUNTIF(選択式⑤!B112:U112,"4")+COUNTIF(選択式⑥!B4:U4,"4")+COUNTIF(選択式⑥!B31:U31,"4")+COUNTIF(選択式⑥!B58:U58,"4")+COUNTIF(選択式⑥!B85:U85,"4")+COUNTIF(選択式⑥!B112:U112,"4")+COUNTIF(選択式⑦!B4:U4,"4")+COUNTIF(選択式⑦!B31:U31,"4")+COUNTIF(選択式⑦!B58:U58,"4")+COUNTIF(選択式⑦!B85:U85,"4")+COUNTIF(選択式⑦!B112:U112,"4")</f>
        <v>40</v>
      </c>
      <c r="D23" s="32">
        <f t="shared" si="0"/>
        <v>7.5901328273244778E-2</v>
      </c>
    </row>
    <row r="24" spans="1:7" x14ac:dyDescent="0.4">
      <c r="A24" s="3" t="s">
        <v>696</v>
      </c>
      <c r="B24" s="19" t="s">
        <v>712</v>
      </c>
      <c r="C24" s="3">
        <f>COUNTIF(選択式①!B4:U4,"5")+COUNTIF(選択式①!B31:U31,"5")+COUNTIF(選択式①!B58:U58,"5")+COUNTIF(選択式①!B85:U85,"5")+COUNTIF(選択式①!B112:U112,"5")+COUNTIF(選択式②!B4:U4,"5")+COUNTIF(選択式②!B31:U31,"5")+COUNTIF(選択式②!B58:U58,"5")+COUNTIF(選択式②!B85:U85,"5")+COUNTIF(選択式②!B112:U112,"5")+COUNTIF(選択式③!B4:U4,"5")+COUNTIF(選択式③!B31:U31,"5")+COUNTIF(選択式③!B58:U58,"5")+COUNTIF(選択式③!B85:U85,"5")+COUNTIF(選択式③!B112:U112,"5")+COUNTIF(選択式④!B4:U4,"5")+COUNTIF(選択式④!B31:U31,"5")+COUNTIF(選択式④!B58:U58,"5")+COUNTIF(選択式④!B85:U85,"5")+COUNTIF(選択式④!B112:U112,"5")+COUNTIF(選択式⑤!B4:U4,"5")+COUNTIF(選択式⑤!B31:U31,"5")+COUNTIF(選択式⑤!B58:U58,"5")+COUNTIF(選択式⑤!B85:U85,"5")+COUNTIF(選択式⑤!B112:U112,"5")+COUNTIF(選択式⑥!B4:U4,"5")+COUNTIF(選択式⑥!B31:U31,"5")+COUNTIF(選択式⑥!B58:U58,"5")+COUNTIF(選択式⑥!B85:U85,"5")+COUNTIF(選択式⑥!B112:U112,"5")+COUNTIF(選択式⑦!B4:U4,"5")+COUNTIF(選択式⑦!B31:U31,"5")+COUNTIF(選択式⑦!B58:U58,"5")+COUNTIF(選択式⑦!B85:U85,"5")+COUNTIF(選択式⑦!B112:U112,"5")</f>
        <v>36</v>
      </c>
      <c r="D24" s="32">
        <f t="shared" si="0"/>
        <v>6.8311195445920306E-2</v>
      </c>
    </row>
    <row r="25" spans="1:7" x14ac:dyDescent="0.4">
      <c r="A25" s="3" t="s">
        <v>697</v>
      </c>
      <c r="B25" s="19" t="s">
        <v>713</v>
      </c>
      <c r="C25" s="3">
        <f>COUNTIF(選択式①!B4:U4,"6")+COUNTIF(選択式①!B31:U31,"6")+COUNTIF(選択式①!B58:U58,"6")+COUNTIF(選択式①!B85:U85,"6")+COUNTIF(選択式①!B112:U112,"6")+COUNTIF(選択式②!B4:U4,"6")+COUNTIF(選択式②!B31:U31,"6")+COUNTIF(選択式②!B58:U58,"6")+COUNTIF(選択式②!B85:U85,"6")+COUNTIF(選択式②!B112:U112,"6")+COUNTIF(選択式③!B4:U4,"6")+COUNTIF(選択式③!B31:U31,"6")+COUNTIF(選択式③!B58:U58,"6")+COUNTIF(選択式③!B85:U85,"6")+COUNTIF(選択式③!B112:U112,"6")+COUNTIF(選択式④!B4:U4,"6")+COUNTIF(選択式④!B31:U31,"6")+COUNTIF(選択式④!B58:U58,"6")+COUNTIF(選択式④!B85:U85,"6")+COUNTIF(選択式④!B112:U112,"6")+COUNTIF(選択式⑤!B4:U4,"6")+COUNTIF(選択式⑤!B31:U31,"6")+COUNTIF(選択式⑤!B58:U58,"6")+COUNTIF(選択式⑤!B85:U85,"6")+COUNTIF(選択式⑤!B112:U112,"6")+COUNTIF(選択式⑥!B4:U4,"6")+COUNTIF(選択式⑥!B31:U31,"6")+COUNTIF(選択式⑥!B58:U58,"6")+COUNTIF(選択式⑥!B85:U85,"6")+COUNTIF(選択式⑥!B112:U112,"6")+COUNTIF(選択式⑦!B4:U4,"6")+COUNTIF(選択式⑦!B31:U31,"6")+COUNTIF(選択式⑦!B58:U58,"6")+COUNTIF(選択式⑦!B85:U85,"6")+COUNTIF(選択式⑦!B112:U112,"6")</f>
        <v>29</v>
      </c>
      <c r="D25" s="32">
        <f t="shared" si="0"/>
        <v>5.5028462998102469E-2</v>
      </c>
    </row>
    <row r="26" spans="1:7" x14ac:dyDescent="0.4">
      <c r="A26" s="3" t="s">
        <v>698</v>
      </c>
      <c r="B26" s="19" t="s">
        <v>714</v>
      </c>
      <c r="C26" s="3">
        <f>COUNTIF(選択式①!B4:U4,"7")+COUNTIF(選択式①!B31:U31,"7")+COUNTIF(選択式①!B58:U58,"7")+COUNTIF(選択式①!B85:U85,"7")+COUNTIF(選択式①!B112:U112,"7")+COUNTIF(選択式②!B4:U4,"7")+COUNTIF(選択式②!B31:U31,"7")+COUNTIF(選択式②!B58:U58,"7")+COUNTIF(選択式②!B85:U85,"7")+COUNTIF(選択式②!B112:U112,"7")+COUNTIF(選択式③!B4:U4,"7")+COUNTIF(選択式③!B31:U31,"7")+COUNTIF(選択式③!B58:U58,"7")+COUNTIF(選択式③!B85:U85,"7")+COUNTIF(選択式③!B112:U112,"7")+COUNTIF(選択式④!B4:U4,"7")+COUNTIF(選択式④!B31:U31,"7")+COUNTIF(選択式④!B58:U58,"7")+COUNTIF(選択式④!B85:U85,"7")+COUNTIF(選択式④!B112:U112,"7")+COUNTIF(選択式⑤!B4:U4,"7")+COUNTIF(選択式⑤!B31:U31,"7")+COUNTIF(選択式⑤!B58:U58,"7")+COUNTIF(選択式⑤!B85:U85,"7")+COUNTIF(選択式⑤!B112:U112,"7")+COUNTIF(選択式⑥!B4:U4,"7")+COUNTIF(選択式⑥!B31:U31,"7")+COUNTIF(選択式⑥!B58:U58,"7")+COUNTIF(選択式⑥!B85:U85,"7")+COUNTIF(選択式⑥!B112:U112,"7")+COUNTIF(選択式⑦!B4:U4,"7")+COUNTIF(選択式⑦!B31:U31,"7")+COUNTIF(選択式⑦!B58:U58,"7")+COUNTIF(選択式⑦!B85:U85,"7")+COUNTIF(選択式⑦!B112:U112,"7")</f>
        <v>39</v>
      </c>
      <c r="D26" s="32">
        <f t="shared" si="0"/>
        <v>7.4003795066413663E-2</v>
      </c>
    </row>
    <row r="27" spans="1:7" x14ac:dyDescent="0.4">
      <c r="A27" s="3" t="s">
        <v>699</v>
      </c>
      <c r="B27" s="19" t="s">
        <v>715</v>
      </c>
      <c r="C27" s="3">
        <f>COUNTIF(選択式①!B4:U4,"8")+COUNTIF(選択式①!B31:U31,"8")+COUNTIF(選択式①!B58:U58,"8")+COUNTIF(選択式①!B85:U85,"8")+COUNTIF(選択式①!B112:U112,"8")+COUNTIF(選択式②!B4:U4,"8")+COUNTIF(選択式②!B31:U31,"8")+COUNTIF(選択式②!B58:U58,"8")+COUNTIF(選択式②!B85:U85,"8")+COUNTIF(選択式②!B112:U112,"8")+COUNTIF(選択式③!B4:U4,"8")+COUNTIF(選択式③!B31:U31,"8")+COUNTIF(選択式③!B58:U58,"8")+COUNTIF(選択式③!B85:U85,"8")+COUNTIF(選択式③!B112:U112,"8")+COUNTIF(選択式④!B4:U4,"8")+COUNTIF(選択式④!B31:U31,"8")+COUNTIF(選択式④!B58:U58,"8")+COUNTIF(選択式④!B85:U85,"8")+COUNTIF(選択式④!B112:U112,"8")+COUNTIF(選択式⑤!B4:U4,"8")+COUNTIF(選択式⑤!B31:U31,"8")+COUNTIF(選択式⑤!B58:U58,"8")+COUNTIF(選択式⑤!B85:U85,"8")+COUNTIF(選択式⑤!B112:U112,"8")+COUNTIF(選択式⑥!B4:U4,"8")+COUNTIF(選択式⑥!B31:U31,"8")+COUNTIF(選択式⑥!B58:U58,"8")+COUNTIF(選択式⑥!B85:U85,"8")+COUNTIF(選択式⑥!B112:U112,"8")+COUNTIF(選択式⑦!B4:U4,"8")+COUNTIF(選択式⑦!B31:U31,"8")+COUNTIF(選択式⑦!B58:U58,"8")+COUNTIF(選択式⑦!B85:U85,"8")+COUNTIF(選択式⑦!B112:U112,"8")</f>
        <v>6</v>
      </c>
      <c r="D27" s="32">
        <f t="shared" si="0"/>
        <v>1.1385199240986717E-2</v>
      </c>
    </row>
    <row r="28" spans="1:7" x14ac:dyDescent="0.4">
      <c r="A28" s="3" t="s">
        <v>700</v>
      </c>
      <c r="B28" s="19" t="s">
        <v>716</v>
      </c>
      <c r="C28" s="3">
        <f>COUNTIF(選択式①!B4:U4,"9")+COUNTIF(選択式①!B31:U31,"9")+COUNTIF(選択式①!B58:U58,"9")+COUNTIF(選択式①!B85:U85,"9")+COUNTIF(選択式①!B112:U112,"9")+COUNTIF(選択式②!B4:U4,"9")+COUNTIF(選択式②!B31:U31,"9")+COUNTIF(選択式②!B58:U58,"9")+COUNTIF(選択式②!B85:U85,"9")+COUNTIF(選択式②!B112:U112,"9")+COUNTIF(選択式③!B4:U4,"9")+COUNTIF(選択式③!B31:U31,"9")+COUNTIF(選択式③!B58:U58,"9")+COUNTIF(選択式③!B85:U85,"9")+COUNTIF(選択式③!B112:U112,"9")+COUNTIF(選択式④!B4:U4,"9")+COUNTIF(選択式④!B31:U31,"9")+COUNTIF(選択式④!B58:U58,"9")+COUNTIF(選択式④!B85:U85,"9")+COUNTIF(選択式④!B112:U112,"9")+COUNTIF(選択式⑤!B4:U4,"9")+COUNTIF(選択式⑤!B31:U31,"9")+COUNTIF(選択式⑤!B58:U58,"9")+COUNTIF(選択式⑤!B85:U85,"9")+COUNTIF(選択式⑤!B112:U112,"9")+COUNTIF(選択式⑥!B4:U4,"9")+COUNTIF(選択式⑥!B31:U31,"9")+COUNTIF(選択式⑥!B58:U58,"9")+COUNTIF(選択式⑥!B85:U85,"9")+COUNTIF(選択式⑥!B112:U112,"9")+COUNTIF(選択式⑦!B4:U4,"9")+COUNTIF(選択式⑦!B31:U31,"9")+COUNTIF(選択式⑦!B58:U58,"9")+COUNTIF(選択式⑦!B85:U85,"9")+COUNTIF(選択式⑦!B112:U112,"9")</f>
        <v>19</v>
      </c>
      <c r="D28" s="32">
        <f t="shared" si="0"/>
        <v>3.6053130929791274E-2</v>
      </c>
    </row>
    <row r="29" spans="1:7" x14ac:dyDescent="0.4">
      <c r="A29" s="3" t="s">
        <v>701</v>
      </c>
      <c r="B29" s="19" t="s">
        <v>717</v>
      </c>
      <c r="C29" s="3">
        <f>COUNTIF(選択式①!B4:U4,"10")+COUNTIF(選択式①!B31:U31,"10")+COUNTIF(選択式①!B58:U58,"10")+COUNTIF(選択式①!B85:U85,"10")+COUNTIF(選択式①!B112:U112,"10")+COUNTIF(選択式②!B4:U4,"10")+COUNTIF(選択式②!B31:U31,"10")+COUNTIF(選択式②!B58:U58,"10")+COUNTIF(選択式②!B85:U85,"10")+COUNTIF(選択式②!B112:U112,"10")+COUNTIF(選択式③!B4:U4,"10")+COUNTIF(選択式③!B31:U31,"10")+COUNTIF(選択式③!B58:U58,"10")+COUNTIF(選択式③!B85:U85,"10")+COUNTIF(選択式③!B112:U112,"10")+COUNTIF(選択式④!B4:U4,"10")+COUNTIF(選択式④!B31:U31,"10")+COUNTIF(選択式④!B58:U58,"10")+COUNTIF(選択式④!B85:U85,"10")+COUNTIF(選択式④!B112:U112,"10")+COUNTIF(選択式⑤!B4:U4,"10")+COUNTIF(選択式⑤!B31:U31,"10")+COUNTIF(選択式⑤!B58:U58,"10")+COUNTIF(選択式⑤!B85:U85,"10")+COUNTIF(選択式⑤!B112:U112,"10")+COUNTIF(選択式⑥!B4:U4,"10")+COUNTIF(選択式⑥!B31:U31,"10")+COUNTIF(選択式⑥!B58:U58,"10")+COUNTIF(選択式⑥!B85:U85,"10")+COUNTIF(選択式⑥!B112:U112,"10")+COUNTIF(選択式⑦!B4:U4,"10")+COUNTIF(選択式⑦!B31:U31,"10")+COUNTIF(選択式⑦!B58:U58,"10")+COUNTIF(選択式⑦!B85:U85,"10")+COUNTIF(選択式⑦!B112:U112,"10")</f>
        <v>30</v>
      </c>
      <c r="D29" s="32">
        <f t="shared" si="0"/>
        <v>5.6925996204933584E-2</v>
      </c>
    </row>
    <row r="30" spans="1:7" x14ac:dyDescent="0.4">
      <c r="A30" s="3" t="s">
        <v>702</v>
      </c>
      <c r="B30" s="19" t="s">
        <v>718</v>
      </c>
      <c r="C30" s="3">
        <f>COUNTIF(選択式①!B4:U4,"11")+COUNTIF(選択式①!B31:U31,"11")+COUNTIF(選択式①!B58:U58,"11")+COUNTIF(選択式①!B85:U85,"11")+COUNTIF(選択式①!B112:U112,"11")+COUNTIF(選択式②!B4:U4,"11")+COUNTIF(選択式②!B31:U31,"11")+COUNTIF(選択式②!B58:U58,"11")+COUNTIF(選択式②!B85:U85,"11")+COUNTIF(選択式②!B112:U112,"11")+COUNTIF(選択式③!B4:U4,"11")+COUNTIF(選択式③!B31:U31,"11")+COUNTIF(選択式③!B58:U58,"11")+COUNTIF(選択式③!B85:U85,"11")+COUNTIF(選択式③!B112:U112,"11")+COUNTIF(選択式④!B4:U4,"11")+COUNTIF(選択式④!B31:U31,"11")+COUNTIF(選択式④!B58:U58,"11")+COUNTIF(選択式④!B85:U85,"11")+COUNTIF(選択式④!B112:U112,"11")+COUNTIF(選択式⑤!B4:U4,"11")+COUNTIF(選択式⑤!B31:U31,"11")+COUNTIF(選択式⑤!B58:U58,"11")+COUNTIF(選択式⑤!B85:U85,"11")+COUNTIF(選択式⑤!B112:U112,"11")+COUNTIF(選択式⑥!B4:U4,"11")+COUNTIF(選択式⑥!B31:U31,"11")+COUNTIF(選択式⑥!B58:U58,"11")+COUNTIF(選択式⑥!B85:U85,"11")+COUNTIF(選択式⑥!B112:U112,"11")+COUNTIF(選択式⑦!B4:U4,"11")+COUNTIF(選択式⑦!B31:U31,"11")+COUNTIF(選択式⑦!B58:U58,"11")+COUNTIF(選択式⑦!B85:U85,"11")+COUNTIF(選択式⑦!B112:U112,"11")</f>
        <v>44</v>
      </c>
      <c r="D30" s="32">
        <f t="shared" si="0"/>
        <v>8.3491461100569264E-2</v>
      </c>
    </row>
    <row r="31" spans="1:7" x14ac:dyDescent="0.4">
      <c r="A31" s="3" t="s">
        <v>703</v>
      </c>
      <c r="B31" s="19" t="s">
        <v>719</v>
      </c>
      <c r="C31" s="3">
        <f>COUNTIF(選択式①!B4:U4,"12")+COUNTIF(選択式①!B31:U31,"12")+COUNTIF(選択式①!B58:U58,"12")+COUNTIF(選択式①!B85:U85,"12")+COUNTIF(選択式①!B112:U112,"12")+COUNTIF(選択式②!B4:U4,"12")+COUNTIF(選択式②!B31:U31,"12")+COUNTIF(選択式②!B58:U58,"12")+COUNTIF(選択式②!B85:U85,"12")+COUNTIF(選択式②!B112:U112,"12")+COUNTIF(選択式③!B4:U4,"12")+COUNTIF(選択式③!B31:U31,"12")+COUNTIF(選択式③!B58:U58,"12")+COUNTIF(選択式③!B85:U85,"12")+COUNTIF(選択式③!B112:U112,"12")+COUNTIF(選択式④!B4:U4,"12")+COUNTIF(選択式④!B31:U31,"12")+COUNTIF(選択式④!B58:U58,"12")+COUNTIF(選択式④!B85:U85,"12")+COUNTIF(選択式④!B112:U112,"12")+COUNTIF(選択式⑤!B4:U4,"12")+COUNTIF(選択式⑤!B31:U31,"12")+COUNTIF(選択式⑤!B58:U58,"12")+COUNTIF(選択式⑤!B85:U85,"12")+COUNTIF(選択式⑤!B112:U112,"12")+COUNTIF(選択式⑥!B4:U4,"12")+COUNTIF(選択式⑥!B31:U31,"12")+COUNTIF(選択式⑥!B58:U58,"12")+COUNTIF(選択式⑥!B85:U85,"12")+COUNTIF(選択式⑥!B112:U112,"12")+COUNTIF(選択式⑦!B4:U4,"12")+COUNTIF(選択式⑦!B31:U31,"12")+COUNTIF(選択式⑦!B58:U58,"12")+COUNTIF(選択式⑦!B85:U85,"12")+COUNTIF(選択式⑦!B112:U112,"12")</f>
        <v>16</v>
      </c>
      <c r="D31" s="32">
        <f t="shared" si="0"/>
        <v>3.0360531309297913E-2</v>
      </c>
    </row>
    <row r="32" spans="1:7" x14ac:dyDescent="0.4">
      <c r="A32" s="3" t="s">
        <v>704</v>
      </c>
      <c r="B32" s="19" t="s">
        <v>720</v>
      </c>
      <c r="C32" s="3">
        <f>COUNTIF(選択式①!B4:U4,"13")+COUNTIF(選択式①!B31:U31,"13")+COUNTIF(選択式①!B58:U58,"13")+COUNTIF(選択式①!B85:U85,"13")+COUNTIF(選択式①!B112:U112,"13")+COUNTIF(選択式②!B4:U4,"13")+COUNTIF(選択式②!B31:U31,"13")+COUNTIF(選択式②!B58:U58,"13")+COUNTIF(選択式②!B85:U85,"13")+COUNTIF(選択式②!B112:U112,"13")+COUNTIF(選択式③!B4:U4,"13")+COUNTIF(選択式③!B31:U31,"13")+COUNTIF(選択式③!B58:U58,"13")+COUNTIF(選択式③!B85:U85,"13")+COUNTIF(選択式③!B112:U112,"13")+COUNTIF(選択式④!B4:U4,"13")+COUNTIF(選択式④!B31:U31,"13")+COUNTIF(選択式④!B58:U58,"13")+COUNTIF(選択式④!B85:U85,"13")+COUNTIF(選択式④!B112:U112,"13")+COUNTIF(選択式⑤!B4:U4,"13")+COUNTIF(選択式⑤!B31:U31,"13")+COUNTIF(選択式⑤!B58:U58,"13")+COUNTIF(選択式⑤!B85:U85,"13")+COUNTIF(選択式⑤!B112:U112,"13")+COUNTIF(選択式⑥!B4:U4,"13")+COUNTIF(選択式⑥!B31:U31,"13")+COUNTIF(選択式⑥!B58:U58,"13")+COUNTIF(選択式⑥!B85:U85,"13")+COUNTIF(選択式⑥!B112:U112,"13")+COUNTIF(選択式⑦!B4:U4,"13")+COUNTIF(選択式⑦!B31:U31,"13")+COUNTIF(選択式⑦!B58:U58,"13")+COUNTIF(選択式⑦!B85:U85,"13")+COUNTIF(選択式⑦!B112:U112,"13")</f>
        <v>25</v>
      </c>
      <c r="D32" s="32">
        <f t="shared" si="0"/>
        <v>4.743833017077799E-2</v>
      </c>
    </row>
    <row r="33" spans="1:7" x14ac:dyDescent="0.4">
      <c r="A33" s="3" t="s">
        <v>705</v>
      </c>
      <c r="B33" s="19" t="s">
        <v>721</v>
      </c>
      <c r="C33" s="3">
        <f>COUNTIF(選択式①!B4:U4,"14")+COUNTIF(選択式①!B31:U31,"14")+COUNTIF(選択式①!B58:U58,"14")+COUNTIF(選択式①!B85:U85,"14")+COUNTIF(選択式①!B112:U112,"14")+COUNTIF(選択式②!B4:U4,"14")+COUNTIF(選択式②!B31:U31,"14")+COUNTIF(選択式②!B58:U58,"14")+COUNTIF(選択式②!B85:U85,"14")+COUNTIF(選択式②!B112:U112,"14")+COUNTIF(選択式③!B4:U4,"14")+COUNTIF(選択式③!B31:U31,"14")+COUNTIF(選択式③!B58:U58,"14")+COUNTIF(選択式③!B85:U85,"14")+COUNTIF(選択式③!B112:U112,"14")+COUNTIF(選択式④!B4:U4,"14")+COUNTIF(選択式④!B31:U31,"14")+COUNTIF(選択式④!B58:U58,"14")+COUNTIF(選択式④!B85:U85,"14")+COUNTIF(選択式④!B112:U112,"14")+COUNTIF(選択式⑤!B4:U4,"14")+COUNTIF(選択式⑤!B31:U31,"14")+COUNTIF(選択式⑤!B58:U58,"14")+COUNTIF(選択式⑤!B85:U85,"14")+COUNTIF(選択式⑤!B112:U112,"14")+COUNTIF(選択式⑥!B4:U4,"14")+COUNTIF(選択式⑥!B31:U31,"14")+COUNTIF(選択式⑥!B58:U58,"14")+COUNTIF(選択式⑥!B85:U85,"14")+COUNTIF(選択式⑥!B112:U112,"14")+COUNTIF(選択式⑦!B4:U4,"14")+COUNTIF(選択式⑦!B31:U31,"14")+COUNTIF(選択式⑦!B58:U58,"14")+COUNTIF(選択式⑦!B85:U85,"14")+COUNTIF(選択式⑦!B112:U112,"14")</f>
        <v>55</v>
      </c>
      <c r="D33" s="32">
        <f t="shared" si="0"/>
        <v>0.10436432637571158</v>
      </c>
      <c r="F33" s="120" t="s">
        <v>734</v>
      </c>
      <c r="G33" s="122"/>
    </row>
    <row r="34" spans="1:7" x14ac:dyDescent="0.4">
      <c r="A34" s="3" t="s">
        <v>706</v>
      </c>
      <c r="B34" s="19" t="s">
        <v>722</v>
      </c>
      <c r="C34" s="3">
        <f>COUNTIF(選択式①!B4:U4,"15")+COUNTIF(選択式①!B31:U31,"15")+COUNTIF(選択式①!B58:U58,"15")+COUNTIF(選択式①!B85:U85,"15")+COUNTIF(選択式①!B112:U112,"15")+COUNTIF(選択式②!B4:U4,"15")+COUNTIF(選択式②!B31:U31,"15")+COUNTIF(選択式②!B58:U58,"15")+COUNTIF(選択式②!B85:U85,"15")+COUNTIF(選択式②!B112:U112,"15")+COUNTIF(選択式③!B4:U4,"15")+COUNTIF(選択式③!B31:U31,"15")+COUNTIF(選択式③!B58:U58,"15")+COUNTIF(選択式③!B85:U85,"15")+COUNTIF(選択式③!B112:U112,"15")+COUNTIF(選択式④!B4:U4,"15")+COUNTIF(選択式④!B31:U31,"15")+COUNTIF(選択式④!B58:U58,"15")+COUNTIF(選択式④!B85:U85,"15")+COUNTIF(選択式④!B112:U112,"15")+COUNTIF(選択式⑤!B4:U4,"15")+COUNTIF(選択式⑤!B31:U31,"15")+COUNTIF(選択式⑤!B58:U58,"15")+COUNTIF(選択式⑤!B85:U85,"15")+COUNTIF(選択式⑤!B112:U112,"15")+COUNTIF(選択式⑥!B4:U4,"15")+COUNTIF(選択式⑥!B31:U31,"15")+COUNTIF(選択式⑥!B58:U58,"15")+COUNTIF(選択式⑥!B85:U85,"15")+COUNTIF(選択式⑥!B112:U112,"15")+COUNTIF(選択式⑦!B4:U4,"15")+COUNTIF(選択式⑦!B31:U31,"15")+COUNTIF(選択式⑦!B58:U58,"15")+COUNTIF(選択式⑦!B85:U85,"15")+COUNTIF(選択式⑦!B112:U112,"15")</f>
        <v>43</v>
      </c>
      <c r="D34" s="32">
        <f t="shared" si="0"/>
        <v>8.1593927893738136E-2</v>
      </c>
      <c r="F34" s="120">
        <f>COUNTIF(選択式①!B4:U4,"0")+COUNTIF(選択式①!B31:U31,"0")+COUNTIF(選択式①!B58:U58,"0")+COUNTIF(選択式①!B85:U85,"0")+COUNTIF(選択式①!B112:U112,"0")+COUNTIF(選択式②!B4:U4,"0")+COUNTIF(選択式②!B31:U31,"0")+COUNTIF(選択式②!B58:U58,"0")+COUNTIF(選択式②!B85:U85,"0")+COUNTIF(選択式②!B112:U112,"0")+COUNTIF(選択式③!B4:U4,"0")+COUNTIF(選択式③!B31:U31,"0")+COUNTIF(選択式③!B58:U58,"0")+COUNTIF(選択式③!B85:U85,"0")+COUNTIF(選択式③!B112:U112,"0")+COUNTIF(選択式④!B4:U4,"0")+COUNTIF(選択式④!B31:U31,"0")+COUNTIF(選択式④!B58:U58,"0")+COUNTIF(選択式④!B85:U85,"0")+COUNTIF(選択式④!B112:U112,"0")+COUNTIF(選択式⑤!B4:U4,"0")+COUNTIF(選択式⑤!B31:U31,"0")+COUNTIF(選択式⑤!B58:U58,"0")+COUNTIF(選択式⑤!B85:U85,"0")+COUNTIF(選択式⑤!B112:U112,"0")+COUNTIF(選択式⑥!B4:U4,"0")+COUNTIF(選択式⑥!B31:U31,"0")+COUNTIF(選択式⑥!B58:U58,"0")+COUNTIF(選択式⑥!B85:U85,"0")+COUNTIF(選択式⑥!B112:U112,"0")+COUNTIF(選択式⑦!B4:U4,"0")+COUNTIF(選択式⑦!B31:U31,"0")+COUNTIF(選択式⑦!B58:U58,"0")+COUNTIF(選択式⑦!B85:U85,"0")+COUNTIF(選択式⑦!B112:U112,"0")</f>
        <v>14</v>
      </c>
      <c r="G34" s="122"/>
    </row>
    <row r="35" spans="1:7" x14ac:dyDescent="0.4">
      <c r="A35" s="3" t="s">
        <v>707</v>
      </c>
      <c r="B35" s="19" t="s">
        <v>723</v>
      </c>
      <c r="C35" s="3">
        <f>COUNTIF(選択式①!B4:U4,"16")+COUNTIF(選択式①!B31:U31,"16")+COUNTIF(選択式①!B58:U58,"16")+COUNTIF(選択式①!B85:U85,"16")+COUNTIF(選択式①!B112:U112,"16")+COUNTIF(選択式②!B4:U4,"16")+COUNTIF(選択式②!B31:U31,"16")+COUNTIF(選択式②!B58:U58,"16")+COUNTIF(選択式②!B85:U85,"16")+COUNTIF(選択式②!B112:U112,"16")+COUNTIF(選択式③!B4:U4,"16")+COUNTIF(選択式③!B31:U31,"16")+COUNTIF(選択式③!B58:U58,"16")+COUNTIF(選択式③!B85:U85,"16")+COUNTIF(選択式③!B112:U112,"16")+COUNTIF(選択式④!B4:U4,"16")+COUNTIF(選択式④!B31:U31,"16")+COUNTIF(選択式④!B58:U58,"16")+COUNTIF(選択式④!B85:U85,"16")+COUNTIF(選択式④!B112:U112,"16")+COUNTIF(選択式⑤!B4:U4,"16")+COUNTIF(選択式⑤!B31:U31,"16")+COUNTIF(選択式⑤!B58:U58,"16")+COUNTIF(選択式⑤!B85:U85,"16")+COUNTIF(選択式⑤!B112:U112,"16")+COUNTIF(選択式⑥!B4:U4,"16")+COUNTIF(選択式⑥!B31:U31,"16")+COUNTIF(選択式⑥!B58:U58,"16")+COUNTIF(選択式⑥!B85:U85,"16")+COUNTIF(選択式⑥!B112:U112,"16")+COUNTIF(選択式⑦!B4:U4,"16")+COUNTIF(選択式⑦!B31:U31,"16")+COUNTIF(選択式⑦!B58:U58,"16")+COUNTIF(選択式⑦!B85:U85,"16")+COUNTIF(選択式⑦!B112:U112,"16")</f>
        <v>25</v>
      </c>
      <c r="D35" s="32">
        <f t="shared" si="0"/>
        <v>4.743833017077799E-2</v>
      </c>
    </row>
    <row r="36" spans="1:7" ht="19.5" thickBot="1" x14ac:dyDescent="0.45">
      <c r="A36" s="123" t="s">
        <v>2432</v>
      </c>
      <c r="B36" s="124"/>
      <c r="C36" s="3">
        <f>SUM(C20:C35)</f>
        <v>527</v>
      </c>
      <c r="D36" s="20"/>
      <c r="F36" s="22" t="s">
        <v>2433</v>
      </c>
      <c r="G36" s="23">
        <f>C36+F34</f>
        <v>541</v>
      </c>
    </row>
    <row r="38" spans="1:7" x14ac:dyDescent="0.4">
      <c r="A38" s="2" t="s">
        <v>99</v>
      </c>
      <c r="B38" t="s">
        <v>725</v>
      </c>
    </row>
    <row r="39" spans="1:7" x14ac:dyDescent="0.4">
      <c r="A39" s="3" t="s">
        <v>677</v>
      </c>
      <c r="B39" s="19" t="s">
        <v>730</v>
      </c>
      <c r="C39" s="3">
        <f>COUNTIF(選択式①!B5:U5,"1")+COUNTIF(選択式①!B32:U32,"1")+COUNTIF(選択式①!B59:U59,"1")+COUNTIF(選択式①!B86:U86,"1")+COUNTIF(選択式①!B113:U113,"1")+COUNTIF(選択式②!B5:U5,"1")+COUNTIF(選択式②!B32:U32,"1")+COUNTIF(選択式②!B59:U59,"1")+COUNTIF(選択式②!B86:U86,"1")+COUNTIF(選択式②!B113:U113,"1")+COUNTIF(選択式③!B5:U5,"1")+COUNTIF(選択式③!B32:U32,"1")+COUNTIF(選択式③!B59:U59,"1")+COUNTIF(選択式③!B86:U86,"1")+COUNTIF(選択式③!B113:U113,"1")+COUNTIF(選択式④!B5:U5,"1")+COUNTIF(選択式④!B32:U32,"1")+COUNTIF(選択式④!B59:U59,"1")+COUNTIF(選択式④!B86:U86,"1")+COUNTIF(選択式④!B113:U113,"1")+COUNTIF(選択式⑤!B5:U5,"1")+COUNTIF(選択式⑤!B32:U32,"1")+COUNTIF(選択式⑤!B59:U59,"1")+COUNTIF(選択式⑤!B86:U86,"1")+COUNTIF(選択式⑤!B113:U113,"1")+COUNTIF(選択式⑥!B5:U5,"1")+COUNTIF(選択式⑥!B32:U32,"1")+COUNTIF(選択式⑥!B59:U59,"1")+COUNTIF(選択式⑥!B86:U86,"1")+COUNTIF(選択式⑥!B113:U113,"1")+COUNTIF(選択式⑦!B5:U5,"1")+COUNTIF(選択式⑦!B32:U32,"1")+COUNTIF(選択式⑦!B59:U59,"1")+COUNTIF(選択式⑦!B86:U86,"1")+COUNTIF(選択式⑦!B113:U113,"1")</f>
        <v>50</v>
      </c>
      <c r="D39" s="32">
        <f>C39/$C$44</f>
        <v>9.4517958412098299E-2</v>
      </c>
    </row>
    <row r="40" spans="1:7" x14ac:dyDescent="0.4">
      <c r="A40" s="3" t="s">
        <v>726</v>
      </c>
      <c r="B40" s="19" t="s">
        <v>731</v>
      </c>
      <c r="C40" s="3">
        <f>COUNTIF(選択式①!B5:U5,"2")+COUNTIF(選択式①!B32:U32,"2")+COUNTIF(選択式①!B59:U59,"2")+COUNTIF(選択式①!B86:U86,"2")+COUNTIF(選択式①!B113:U113,"2")+COUNTIF(選択式②!B5:U5,"2")+COUNTIF(選択式②!B32:U32,"2")+COUNTIF(選択式②!B59:U59,"2")+COUNTIF(選択式②!B86:U86,"2")+COUNTIF(選択式②!B113:U113,"2")+COUNTIF(選択式③!B5:U5,"2")+COUNTIF(選択式③!B32:U32,"2")+COUNTIF(選択式③!B59:U59,"2")+COUNTIF(選択式③!B86:U86,"2")+COUNTIF(選択式③!B113:U113,"2")+COUNTIF(選択式④!B5:U5,"2")+COUNTIF(選択式④!B32:U32,"2")+COUNTIF(選択式④!B59:U59,"2")+COUNTIF(選択式④!B86:U86,"2")+COUNTIF(選択式④!B113:U113,"2")+COUNTIF(選択式⑤!B5:U5,"2")+COUNTIF(選択式⑤!B32:U32,"2")+COUNTIF(選択式⑤!B59:U59,"2")+COUNTIF(選択式⑤!B86:U86,"2")+COUNTIF(選択式⑤!B113:U113,"2")+COUNTIF(選択式⑥!B5:U5,"2")+COUNTIF(選択式⑥!B32:U32,"2")+COUNTIF(選択式⑥!B59:U59,"2")+COUNTIF(選択式⑥!B86:U86,"2")+COUNTIF(選択式⑥!B113:U113,"2")+COUNTIF(選択式⑦!B5:U5,"2")+COUNTIF(選択式⑦!B32:U32,"2")+COUNTIF(選択式⑦!B59:U59,"2")+COUNTIF(選択式⑦!B86:U86,"2")+COUNTIF(選択式⑦!B113:U113,"2")</f>
        <v>153</v>
      </c>
      <c r="D40" s="32">
        <f>C40/$C$44</f>
        <v>0.28922495274102078</v>
      </c>
    </row>
    <row r="41" spans="1:7" x14ac:dyDescent="0.4">
      <c r="A41" s="3" t="s">
        <v>727</v>
      </c>
      <c r="B41" s="19" t="s">
        <v>732</v>
      </c>
      <c r="C41" s="3">
        <f>COUNTIF(選択式①!B5:U5,"3")+COUNTIF(選択式①!B32:U32,"3")+COUNTIF(選択式①!B59:U59,"3")+COUNTIF(選択式①!B86:U86,"3")+COUNTIF(選択式①!B113:U113,"3")+COUNTIF(選択式②!B5:U5,"3")+COUNTIF(選択式②!B32:U32,"3")+COUNTIF(選択式②!B59:U59,"3")+COUNTIF(選択式②!B86:U86,"3")+COUNTIF(選択式②!B113:U113,"3")+COUNTIF(選択式③!B5:U5,"3")+COUNTIF(選択式③!B32:U32,"3")+COUNTIF(選択式③!B59:U59,"3")+COUNTIF(選択式③!B86:U86,"3")+COUNTIF(選択式③!B113:U113,"3")+COUNTIF(選択式④!B5:U5,"3")+COUNTIF(選択式④!B32:U32,"3")+COUNTIF(選択式④!B59:U59,"3")+COUNTIF(選択式④!B86:U86,"3")+COUNTIF(選択式④!B113:U113,"3")+COUNTIF(選択式⑤!B5:U5,"3")+COUNTIF(選択式⑤!B32:U32,"3")+COUNTIF(選択式⑤!B59:U59,"3")+COUNTIF(選択式⑤!B86:U86,"3")+COUNTIF(選択式⑤!B113:U113,"3")+COUNTIF(選択式⑥!B5:U5,"3")+COUNTIF(選択式⑥!B32:U32,"3")+COUNTIF(選択式⑥!B59:U59,"3")+COUNTIF(選択式⑥!B86:U86,"3")+COUNTIF(選択式⑥!B113:U113,"3")+COUNTIF(選択式⑦!B5:U5,"3")+COUNTIF(選択式⑦!B32:U32,"3")+COUNTIF(選択式⑦!B59:U59,"3")+COUNTIF(選択式⑦!B86:U86,"3")+COUNTIF(選択式⑦!B113:U113,"3")</f>
        <v>264</v>
      </c>
      <c r="D41" s="32">
        <f>C41/$C$44</f>
        <v>0.49905482041587901</v>
      </c>
      <c r="F41" s="120" t="s">
        <v>734</v>
      </c>
      <c r="G41" s="122"/>
    </row>
    <row r="42" spans="1:7" x14ac:dyDescent="0.4">
      <c r="A42" s="3" t="s">
        <v>728</v>
      </c>
      <c r="B42" s="19" t="s">
        <v>733</v>
      </c>
      <c r="C42" s="3">
        <f>COUNTIF(選択式①!B5:U5,"4")+COUNTIF(選択式①!B32:U32,"4")+COUNTIF(選択式①!B59:U59,"4")+COUNTIF(選択式①!B86:U86,"4")+COUNTIF(選択式①!B113:U113,"4")+COUNTIF(選択式②!B5:U5,"4")+COUNTIF(選択式②!B32:U32,"4")+COUNTIF(選択式②!B59:U59,"4")+COUNTIF(選択式②!B86:U86,"4")+COUNTIF(選択式②!B113:U113,"4")+COUNTIF(選択式③!B5:U5,"4")+COUNTIF(選択式③!B32:U32,"4")+COUNTIF(選択式③!B59:U59,"4")+COUNTIF(選択式③!B86:U86,"4")+COUNTIF(選択式③!B113:U113,"4")+COUNTIF(選択式④!B5:U5,"4")+COUNTIF(選択式④!B32:U32,"4")+COUNTIF(選択式④!B59:U59,"4")+COUNTIF(選択式④!B86:U86,"4")+COUNTIF(選択式④!B113:U113,"4")+COUNTIF(選択式⑤!B5:U5,"4")+COUNTIF(選択式⑤!B32:U32,"4")+COUNTIF(選択式⑤!B59:U59,"4")+COUNTIF(選択式⑤!B86:U86,"4")+COUNTIF(選択式⑤!B113:U113,"4")+COUNTIF(選択式⑥!B5:U5,"4")+COUNTIF(選択式⑥!B32:U32,"4")+COUNTIF(選択式⑥!B59:U59,"4")+COUNTIF(選択式⑥!B86:U86,"4")+COUNTIF(選択式⑥!B113:U113,"4")+COUNTIF(選択式⑦!B5:U5,"4")+COUNTIF(選択式⑦!B32:U32,"4")+COUNTIF(選択式⑦!B59:U59,"4")+COUNTIF(選択式⑦!B86:U86,"4")+COUNTIF(選択式⑦!B113:U113,"4")</f>
        <v>49</v>
      </c>
      <c r="D42" s="32">
        <f>C42/$C$44</f>
        <v>9.2627599243856329E-2</v>
      </c>
      <c r="F42" s="120">
        <f>COUNTIF(選択式①!B5:U5,"0")+COUNTIF(選択式①!B32:U32,"0")+COUNTIF(選択式①!B59:U59,"0")+COUNTIF(選択式①!B86:U86,"0")+COUNTIF(選択式①!B113:U113,"0")+COUNTIF(選択式②!B5:U5,"0")+COUNTIF(選択式②!B32:U32,"0")+COUNTIF(選択式②!B59:U59,"0")+COUNTIF(選択式②!B86:U86,"0")+COUNTIF(選択式②!B113:U113,"0")+COUNTIF(選択式③!B5:U5,"0")+COUNTIF(選択式③!B32:U32,"0")+COUNTIF(選択式③!B59:U59,"0")+COUNTIF(選択式③!B86:U86,"0")+COUNTIF(選択式③!B113:U113,"0")+COUNTIF(選択式④!B5:U5,"0")+COUNTIF(選択式④!B32:U32,"0")+COUNTIF(選択式④!B59:U59,"0")+COUNTIF(選択式④!B86:U86,"0")+COUNTIF(選択式④!B113:U113,"0")+COUNTIF(選択式⑤!B5:U5,"0")+COUNTIF(選択式⑤!B32:U32,"0")+COUNTIF(選択式⑤!B59:U59,"0")+COUNTIF(選択式⑤!B86:U86,"0")+COUNTIF(選択式⑤!B113:U113,"0")+COUNTIF(選択式⑥!B5:U5,"0")+COUNTIF(選択式⑥!B32:U32,"0")+COUNTIF(選択式⑥!B59:U59,"0")+COUNTIF(選択式⑥!B86:U86,"0")+COUNTIF(選択式⑥!B113:U113,"0")+COUNTIF(選択式⑦!B5:U5,"0")+COUNTIF(選択式⑦!B32:U32,"0")+COUNTIF(選択式⑦!B59:U59,"0")+COUNTIF(選択式⑦!B86:U86,"0")+COUNTIF(選択式⑦!B113:U113,"0")</f>
        <v>12</v>
      </c>
      <c r="G42" s="122"/>
    </row>
    <row r="43" spans="1:7" x14ac:dyDescent="0.4">
      <c r="A43" s="3" t="s">
        <v>729</v>
      </c>
      <c r="B43" s="19" t="s">
        <v>676</v>
      </c>
      <c r="C43" s="3">
        <f>COUNTIF(選択式①!B5:U5,"5")+COUNTIF(選択式①!B32:U32,"5")+COUNTIF(選択式①!B59:U59,"5")+COUNTIF(選択式①!B86:U86,"5")+COUNTIF(選択式①!B113:U113,"5")+COUNTIF(選択式②!B5:U5,"5")+COUNTIF(選択式②!B32:U32,"5")+COUNTIF(選択式②!B59:U59,"5")+COUNTIF(選択式②!B86:U86,"5")+COUNTIF(選択式②!B113:U113,"5")+COUNTIF(選択式③!B5:U5,"5")+COUNTIF(選択式③!B32:U32,"5")+COUNTIF(選択式③!B59:U59,"5")+COUNTIF(選択式③!B86:U86,"5")+COUNTIF(選択式③!B113:U113,"5")+COUNTIF(選択式④!B5:U5,"5")+COUNTIF(選択式④!B32:U32,"5")+COUNTIF(選択式④!B59:U59,"5")+COUNTIF(選択式④!B86:U86,"5")+COUNTIF(選択式④!B113:U113,"5")+COUNTIF(選択式⑤!B5:U5,"5")+COUNTIF(選択式⑤!B32:U32,"5")+COUNTIF(選択式⑤!B59:U59,"5")+COUNTIF(選択式⑤!B86:U86,"5")+COUNTIF(選択式⑤!B113:U113,"5")+COUNTIF(選択式⑥!B5:U5,"5")+COUNTIF(選択式⑥!B32:U32,"5")+COUNTIF(選択式⑥!B59:U59,"5")+COUNTIF(選択式⑥!B86:U86,"5")+COUNTIF(選択式⑥!B113:U113,"5")+COUNTIF(選択式⑦!B5:U5,"5")+COUNTIF(選択式⑦!B32:U32,"5")+COUNTIF(選択式⑦!B59:U59,"5")+COUNTIF(選択式⑦!B86:U86,"5")+COUNTIF(選択式⑦!B113:U113,"5")</f>
        <v>13</v>
      </c>
      <c r="D43" s="32">
        <f>C43/$C$44</f>
        <v>2.4574669187145556E-2</v>
      </c>
    </row>
    <row r="44" spans="1:7" ht="19.5" thickBot="1" x14ac:dyDescent="0.45">
      <c r="A44" s="123" t="s">
        <v>2432</v>
      </c>
      <c r="B44" s="124"/>
      <c r="C44" s="3">
        <f>SUM(C39:C43)</f>
        <v>529</v>
      </c>
      <c r="D44" s="20"/>
      <c r="F44" s="22" t="s">
        <v>2433</v>
      </c>
      <c r="G44" s="23">
        <f>C44+F42</f>
        <v>541</v>
      </c>
    </row>
    <row r="45" spans="1:7" x14ac:dyDescent="0.4">
      <c r="A45" s="2" t="s">
        <v>735</v>
      </c>
      <c r="B45" t="s">
        <v>736</v>
      </c>
    </row>
    <row r="46" spans="1:7" x14ac:dyDescent="0.4">
      <c r="A46" s="3" t="s">
        <v>737</v>
      </c>
      <c r="B46" s="19" t="s">
        <v>744</v>
      </c>
      <c r="C46" s="3">
        <f>COUNTIF(選択式①!B6:U6,"1")+COUNTIF(選択式①!B33:U33,"1")+COUNTIF(選択式①!B60:U60,"1")+COUNTIF(選択式①!B87:U87,"1")+COUNTIF(選択式①!B114:U114,"1")+COUNTIF(選択式②!B6:U6,"1")+COUNTIF(選択式②!B33:U33,"1")+COUNTIF(選択式②!B60:U60,"1")+COUNTIF(選択式②!B87:U87,"1")+COUNTIF(選択式②!B114:U114,"1")+COUNTIF(選択式③!B6:U6,"1")+COUNTIF(選択式③!B33:U33,"1")+COUNTIF(選択式③!B60:U60,"1")+COUNTIF(選択式③!B87:U87,"1")+COUNTIF(選択式③!B114:U114,"1")+COUNTIF(選択式④!B6:U6,"1")+COUNTIF(選択式④!B33:U33,"1")+COUNTIF(選択式④!B60:U60,"1")+COUNTIF(選択式④!B87:U87,"1")+COUNTIF(選択式④!B114:U114,"1")+COUNTIF(選択式⑤!B6:U6,"1")+COUNTIF(選択式⑤!B33:U33,"1")+COUNTIF(選択式⑤!B60:U60,"1")+COUNTIF(選択式⑤!B87:U87,"1")+COUNTIF(選択式⑤!B114:U114,"1")+COUNTIF(選択式⑥!B6:U6,"1")+COUNTIF(選択式⑥!B33:U33,"1")+COUNTIF(選択式⑥!B60:U60,"1")+COUNTIF(選択式⑥!B87:U87,"1")+COUNTIF(選択式⑥!B114:U114,"1")+COUNTIF(選択式⑦!B6:U6,"1")+COUNTIF(選択式⑦!B33:U33,"1")+COUNTIF(選択式⑦!B60:U60,"1")+COUNTIF(選択式⑦!B87:U87,"1")+COUNTIF(選択式⑦!B114:U114,"1")</f>
        <v>163</v>
      </c>
      <c r="D46" s="32">
        <f>C46/$C$53</f>
        <v>0.30467289719626167</v>
      </c>
    </row>
    <row r="47" spans="1:7" x14ac:dyDescent="0.4">
      <c r="A47" s="3" t="s">
        <v>738</v>
      </c>
      <c r="B47" s="19" t="s">
        <v>745</v>
      </c>
      <c r="C47" s="3">
        <f>COUNTIF(選択式①!B6:U6,"2")+COUNTIF(選択式①!B33:U33,"2")+COUNTIF(選択式①!B60:U60,"2")+COUNTIF(選択式①!B87:U87,"2")+COUNTIF(選択式①!B114:U114,"2")+COUNTIF(選択式②!B6:U6,"2")+COUNTIF(選択式②!B33:U33,"2")+COUNTIF(選択式②!B60:U60,"2")+COUNTIF(選択式②!B87:U87,"2")+COUNTIF(選択式②!B114:U114,"2")+COUNTIF(選択式③!B6:U6,"2")+COUNTIF(選択式③!B33:U33,"2")+COUNTIF(選択式③!B60:U60,"2")+COUNTIF(選択式③!B87:U87,"2")+COUNTIF(選択式③!B114:U114,"2")+COUNTIF(選択式④!B6:U6,"2")+COUNTIF(選択式④!B33:U33,"2")+COUNTIF(選択式④!B60:U60,"2")+COUNTIF(選択式④!B87:U87,"2")+COUNTIF(選択式④!B114:U114,"2")+COUNTIF(選択式⑤!B6:U6,"2")+COUNTIF(選択式⑤!B33:U33,"2")+COUNTIF(選択式⑤!B60:U60,"2")+COUNTIF(選択式⑤!B87:U87,"2")+COUNTIF(選択式⑤!B114:U114,"2")+COUNTIF(選択式⑥!B6:U6,"2")+COUNTIF(選択式⑥!B33:U33,"2")+COUNTIF(選択式⑥!B60:U60,"2")+COUNTIF(選択式⑥!B87:U87,"2")+COUNTIF(選択式⑥!B114:U114,"2")+COUNTIF(選択式⑦!B6:U6,"2")+COUNTIF(選択式⑦!B33:U33,"2")+COUNTIF(選択式⑦!B60:U60,"2")+COUNTIF(選択式⑦!B87:U87,"2")+COUNTIF(選択式⑦!B114:U114,"2")</f>
        <v>32</v>
      </c>
      <c r="D47" s="32">
        <f t="shared" ref="D47:D52" si="1">C47/$C$53</f>
        <v>5.9813084112149535E-2</v>
      </c>
    </row>
    <row r="48" spans="1:7" x14ac:dyDescent="0.4">
      <c r="A48" s="3" t="s">
        <v>739</v>
      </c>
      <c r="B48" s="19" t="s">
        <v>746</v>
      </c>
      <c r="C48" s="3">
        <f>COUNTIF(選択式①!B6:U6,"3")+COUNTIF(選択式①!B33:U33,"3")+COUNTIF(選択式①!B60:U60,"3")+COUNTIF(選択式①!B87:U87,"3")+COUNTIF(選択式①!B114:U114,"3")+COUNTIF(選択式②!B6:U6,"3")+COUNTIF(選択式②!B33:U33,"3")+COUNTIF(選択式②!B60:U60,"3")+COUNTIF(選択式②!B87:U87,"3")+COUNTIF(選択式②!B114:U114,"3")+COUNTIF(選択式③!B6:U6,"3")+COUNTIF(選択式③!B33:U33,"3")+COUNTIF(選択式③!B60:U60,"3")+COUNTIF(選択式③!B87:U87,"3")+COUNTIF(選択式③!B114:U114,"3")+COUNTIF(選択式④!B6:U6,"3")+COUNTIF(選択式④!B33:U33,"3")+COUNTIF(選択式④!B60:U60,"3")+COUNTIF(選択式④!B87:U87,"3")+COUNTIF(選択式④!B114:U114,"3")+COUNTIF(選択式⑤!B6:U6,"3")+COUNTIF(選択式⑤!B33:U33,"3")+COUNTIF(選択式⑤!B60:U60,"3")+COUNTIF(選択式⑤!B87:U87,"3")+COUNTIF(選択式⑤!B114:U114,"3")+COUNTIF(選択式⑥!B6:U6,"3")+COUNTIF(選択式⑥!B33:U33,"3")+COUNTIF(選択式⑥!B60:U60,"3")+COUNTIF(選択式⑥!B87:U87,"3")+COUNTIF(選択式⑥!B114:U114,"3")+COUNTIF(選択式⑦!B6:U6,"3")+COUNTIF(選択式⑦!B33:U33,"3")+COUNTIF(選択式⑦!B60:U60,"3")+COUNTIF(選択式⑦!B87:U87,"3")+COUNTIF(選択式⑦!B114:U114,"3")</f>
        <v>56</v>
      </c>
      <c r="D48" s="32">
        <f t="shared" si="1"/>
        <v>0.10467289719626169</v>
      </c>
    </row>
    <row r="49" spans="1:9" x14ac:dyDescent="0.4">
      <c r="A49" s="3" t="s">
        <v>740</v>
      </c>
      <c r="B49" s="19" t="s">
        <v>747</v>
      </c>
      <c r="C49" s="3">
        <f>COUNTIF(選択式①!B6:U6,"4")+COUNTIF(選択式①!B33:U33,"4")+COUNTIF(選択式①!B60:U60,"4")+COUNTIF(選択式①!B87:U87,"4")+COUNTIF(選択式①!B114:U114,"4")+COUNTIF(選択式②!B6:U6,"4")+COUNTIF(選択式②!B33:U33,"4")+COUNTIF(選択式②!B60:U60,"4")+COUNTIF(選択式②!B87:U87,"4")+COUNTIF(選択式②!B114:U114,"4")+COUNTIF(選択式③!B6:U6,"4")+COUNTIF(選択式③!B33:U33,"4")+COUNTIF(選択式③!B60:U60,"4")+COUNTIF(選択式③!B87:U87,"4")+COUNTIF(選択式③!B114:U114,"4")+COUNTIF(選択式④!B6:U6,"4")+COUNTIF(選択式④!B33:U33,"4")+COUNTIF(選択式④!B60:U60,"4")+COUNTIF(選択式④!B87:U87,"4")+COUNTIF(選択式④!B114:U114,"4")+COUNTIF(選択式⑤!B6:U6,"4")+COUNTIF(選択式⑤!B33:U33,"4")+COUNTIF(選択式⑤!B60:U60,"4")+COUNTIF(選択式⑤!B87:U87,"4")+COUNTIF(選択式⑤!B114:U114,"4")+COUNTIF(選択式⑥!B6:U6,"4")+COUNTIF(選択式⑥!B33:U33,"4")+COUNTIF(選択式⑥!B60:U60,"4")+COUNTIF(選択式⑥!B87:U87,"4")+COUNTIF(選択式⑥!B114:U114,"4")+COUNTIF(選択式⑦!B6:U6,"4")+COUNTIF(選択式⑦!B33:U33,"4")+COUNTIF(選択式⑦!B60:U60,"4")+COUNTIF(選択式⑦!B87:U87,"4")+COUNTIF(選択式⑦!B114:U114,"4")</f>
        <v>79</v>
      </c>
      <c r="D49" s="32">
        <f t="shared" si="1"/>
        <v>0.14766355140186915</v>
      </c>
    </row>
    <row r="50" spans="1:9" x14ac:dyDescent="0.4">
      <c r="A50" s="3" t="s">
        <v>741</v>
      </c>
      <c r="B50" s="19" t="s">
        <v>748</v>
      </c>
      <c r="C50" s="3">
        <f>COUNTIF(選択式①!B6:U6,"5")+COUNTIF(選択式①!B33:U33,"5")+COUNTIF(選択式①!B60:U60,"5")+COUNTIF(選択式①!B87:U87,"5")+COUNTIF(選択式①!B114:U114,"5")+COUNTIF(選択式②!B6:U6,"5")+COUNTIF(選択式②!B33:U33,"5")+COUNTIF(選択式②!B60:U60,"5")+COUNTIF(選択式②!B87:U87,"5")+COUNTIF(選択式②!B114:U114,"5")+COUNTIF(選択式③!B6:U6,"5")+COUNTIF(選択式③!B33:U33,"5")+COUNTIF(選択式③!B60:U60,"5")+COUNTIF(選択式③!B87:U87,"5")+COUNTIF(選択式③!B114:U114,"5")+COUNTIF(選択式④!B6:U6,"5")+COUNTIF(選択式④!B33:U33,"5")+COUNTIF(選択式④!B60:U60,"5")+COUNTIF(選択式④!B87:U87,"5")+COUNTIF(選択式④!B114:U114,"5")+COUNTIF(選択式⑤!B6:U6,"5")+COUNTIF(選択式⑤!B33:U33,"5")+COUNTIF(選択式⑤!B60:U60,"5")+COUNTIF(選択式⑤!B87:U87,"5")+COUNTIF(選択式⑤!B114:U114,"5")+COUNTIF(選択式⑥!B6:U6,"5")+COUNTIF(選択式⑥!B33:U33,"5")+COUNTIF(選択式⑥!B60:U60,"5")+COUNTIF(選択式⑥!B87:U87,"5")+COUNTIF(選択式⑥!B114:U114,"5")+COUNTIF(選択式⑦!B6:U6,"5")+COUNTIF(選択式⑦!B33:U33,"5")+COUNTIF(選択式⑦!B60:U60,"5")+COUNTIF(選択式⑦!B87:U87,"5")+COUNTIF(選択式⑦!B114:U114,"5")</f>
        <v>56</v>
      </c>
      <c r="D50" s="32">
        <f t="shared" si="1"/>
        <v>0.10467289719626169</v>
      </c>
      <c r="F50" s="120" t="s">
        <v>734</v>
      </c>
      <c r="G50" s="122"/>
    </row>
    <row r="51" spans="1:9" x14ac:dyDescent="0.4">
      <c r="A51" s="3" t="s">
        <v>742</v>
      </c>
      <c r="B51" s="19" t="s">
        <v>749</v>
      </c>
      <c r="C51" s="3">
        <f>COUNTIF(選択式①!B6:U6,"6")+COUNTIF(選択式①!B33:U33,"6")+COUNTIF(選択式①!B60:U60,"6")+COUNTIF(選択式①!B87:U87,"6")+COUNTIF(選択式①!B114:U114,"6")+COUNTIF(選択式②!B6:U6,"6")+COUNTIF(選択式②!B33:U33,"6")+COUNTIF(選択式②!B60:U60,"6")+COUNTIF(選択式②!B87:U87,"6")+COUNTIF(選択式②!B114:U114,"6")+COUNTIF(選択式③!B6:U6,"6")+COUNTIF(選択式③!B33:U33,"6")+COUNTIF(選択式③!B60:U60,"6")+COUNTIF(選択式③!B87:U87,"6")+COUNTIF(選択式③!B114:U114,"6")+COUNTIF(選択式④!B6:U6,"6")+COUNTIF(選択式④!B33:U33,"6")+COUNTIF(選択式④!B60:U60,"6")+COUNTIF(選択式④!B87:U87,"6")+COUNTIF(選択式④!B114:U114,"6")+COUNTIF(選択式⑤!B6:U6,"6")+COUNTIF(選択式⑤!B33:U33,"6")+COUNTIF(選択式⑤!B60:U60,"6")+COUNTIF(選択式⑤!B87:U87,"6")+COUNTIF(選択式⑤!B114:U114,"6")+COUNTIF(選択式⑥!B6:U6,"6")+COUNTIF(選択式⑥!B33:U33,"6")+COUNTIF(選択式⑥!B60:U60,"6")+COUNTIF(選択式⑥!B87:U87,"6")+COUNTIF(選択式⑥!B114:U114,"6")+COUNTIF(選択式⑦!B6:U6,"6")+COUNTIF(選択式⑦!B33:U33,"6")+COUNTIF(選択式⑦!B60:U60,"6")+COUNTIF(選択式⑦!B87:U87,"6")+COUNTIF(選択式⑦!B114:U114,"6")</f>
        <v>121</v>
      </c>
      <c r="D51" s="32">
        <f t="shared" si="1"/>
        <v>0.22616822429906541</v>
      </c>
      <c r="F51" s="120">
        <f>COUNTIF(選択式①!B6:U6,"0")+COUNTIF(選択式①!B33:U33,"0")+COUNTIF(選択式①!B60:U60,"0")+COUNTIF(選択式①!B87:U87,"0")+COUNTIF(選択式①!B114:U114,"0")+COUNTIF(選択式②!B6:U6,"0")+COUNTIF(選択式②!B33:U33,"0")+COUNTIF(選択式②!B60:U60,"0")+COUNTIF(選択式②!B87:U87,"0")+COUNTIF(選択式②!B114:U114,"0")+COUNTIF(選択式③!B6:U6,"0")+COUNTIF(選択式③!B33:U33,"0")+COUNTIF(選択式③!B60:U60,"0")+COUNTIF(選択式③!B87:U87,"0")+COUNTIF(選択式③!B114:U114,"0")+COUNTIF(選択式④!B6:U6,"0")+COUNTIF(選択式④!B33:U33,"0")+COUNTIF(選択式④!B60:U60,"0")+COUNTIF(選択式④!B87:U87,"0")+COUNTIF(選択式④!B114:U114,"0")+COUNTIF(選択式⑤!B6:U6,"0")+COUNTIF(選択式⑤!B33:U33,"0")+COUNTIF(選択式⑤!B60:U60,"0")+COUNTIF(選択式⑤!B87:U87,"0")+COUNTIF(選択式⑤!B114:U114,"0")+COUNTIF(選択式⑥!B6:U6,"0")+COUNTIF(選択式⑥!B33:U33,"0")+COUNTIF(選択式⑥!B60:U60,"0")+COUNTIF(選択式⑥!B87:U87,"0")+COUNTIF(選択式⑥!B114:U114,"0")+COUNTIF(選択式⑦!B6:U6,"0")+COUNTIF(選択式⑦!B33:U33,"0")+COUNTIF(選択式⑦!B60:U60,"0")+COUNTIF(選択式⑦!B87:U87,"0")+COUNTIF(選択式⑦!B114:U114,"0")</f>
        <v>6</v>
      </c>
      <c r="G51" s="122"/>
    </row>
    <row r="52" spans="1:9" x14ac:dyDescent="0.4">
      <c r="A52" s="3" t="s">
        <v>743</v>
      </c>
      <c r="B52" s="19" t="s">
        <v>676</v>
      </c>
      <c r="C52" s="3">
        <f>COUNTIF(選択式①!B6:U6,"7")+COUNTIF(選択式①!B33:U33,"7")+COUNTIF(選択式①!B60:U60,"7")+COUNTIF(選択式①!B87:U87,"7")+COUNTIF(選択式①!B114:U114,"7")+COUNTIF(選択式②!B6:U6,"7")+COUNTIF(選択式②!B33:U33,"7")+COUNTIF(選択式②!B60:U60,"7")+COUNTIF(選択式②!B87:U87,"7")+COUNTIF(選択式②!B114:U114,"7")+COUNTIF(選択式③!B6:U6,"7")+COUNTIF(選択式③!B33:U33,"7")+COUNTIF(選択式③!B60:U60,"7")+COUNTIF(選択式③!B87:U87,"7")+COUNTIF(選択式③!B114:U114,"7")+COUNTIF(選択式④!B6:U6,"7")+COUNTIF(選択式④!B33:U33,"7")+COUNTIF(選択式④!B60:U60,"7")+COUNTIF(選択式④!B87:U87,"7")+COUNTIF(選択式④!B114:U114,"7")+COUNTIF(選択式⑤!B6:U6,"7")+COUNTIF(選択式⑤!B33:U33,"7")+COUNTIF(選択式⑤!B60:U60,"7")+COUNTIF(選択式⑤!B87:U87,"7")+COUNTIF(選択式⑤!B114:U114,"7")+COUNTIF(選択式⑥!B6:U6,"7")+COUNTIF(選択式⑥!B33:U33,"7")+COUNTIF(選択式⑥!B60:U60,"7")+COUNTIF(選択式⑥!B87:U87,"7")+COUNTIF(選択式⑥!B114:U114,"7")+COUNTIF(選択式⑦!B6:U6,"7")+COUNTIF(選択式⑦!B33:U33,"7")+COUNTIF(選択式⑦!B60:U60,"7")+COUNTIF(選択式⑦!B87:U87,"7")+COUNTIF(選択式⑦!B114:U114,"7")</f>
        <v>28</v>
      </c>
      <c r="D52" s="32">
        <f t="shared" si="1"/>
        <v>5.2336448598130844E-2</v>
      </c>
    </row>
    <row r="53" spans="1:9" ht="19.5" thickBot="1" x14ac:dyDescent="0.45">
      <c r="A53" s="123" t="s">
        <v>2432</v>
      </c>
      <c r="B53" s="124"/>
      <c r="C53" s="3">
        <f>SUM(C46:C52)</f>
        <v>535</v>
      </c>
      <c r="D53" s="20"/>
      <c r="F53" s="22" t="s">
        <v>2433</v>
      </c>
      <c r="G53" s="23">
        <f>C53+F51</f>
        <v>541</v>
      </c>
    </row>
    <row r="55" spans="1:9" x14ac:dyDescent="0.4">
      <c r="A55" s="2" t="s">
        <v>750</v>
      </c>
      <c r="B55" t="s">
        <v>751</v>
      </c>
    </row>
    <row r="56" spans="1:9" x14ac:dyDescent="0.4">
      <c r="B56" t="s">
        <v>752</v>
      </c>
    </row>
    <row r="57" spans="1:9" ht="49.5" x14ac:dyDescent="0.4">
      <c r="A57" s="3" t="s">
        <v>753</v>
      </c>
      <c r="B57" s="56" t="s">
        <v>2811</v>
      </c>
      <c r="C57" s="25"/>
      <c r="D57" s="25"/>
      <c r="E57" s="25"/>
      <c r="F57" s="25"/>
      <c r="G57" s="26"/>
      <c r="H57" s="3">
        <f>COUNTIF(選択式①!B7:U7,"1")+COUNTIF(選択式①!B34:U34,"1")+COUNTIF(選択式①!B61:U61,"1")+COUNTIF(選択式①!B88:U88,"1")+COUNTIF(選択式①!B115:U115,"1")+COUNTIF(選択式②!B7:U7,"1")+COUNTIF(選択式②!B34:U34,"1")+COUNTIF(選択式②!B61:U61,"1")+COUNTIF(選択式②!B88:U88,"1")+COUNTIF(選択式②!B115:U115,"1")+COUNTIF(選択式③!B7:U7,"1")+COUNTIF(選択式③!B34:U34,"1")+COUNTIF(選択式③!B61:U61,"1")+COUNTIF(選択式③!B88:U88,"1")+COUNTIF(選択式③!B115:U115,"1")+COUNTIF(選択式④!B7:U7,"1")+COUNTIF(選択式④!B34:U34,"1")+COUNTIF(選択式④!B61:U61,"1")+COUNTIF(選択式④!B88:U88,"1")+COUNTIF(選択式④!B115:U115,"1")+COUNTIF(選択式⑤!B7:U7,"1")+COUNTIF(選択式⑤!B34:U34,"1")+COUNTIF(選択式⑤!B61:U61,"1")+COUNTIF(選択式⑤!B88:U88,"1")+COUNTIF(選択式⑤!B115:U115,"1")+COUNTIF(選択式⑥!B7:U7,"1")+COUNTIF(選択式⑥!B34:U34,"1")+COUNTIF(選択式⑥!B61:U61,"1")+COUNTIF(選択式⑥!B88:U88,"1")+COUNTIF(選択式⑥!B115:U115,"1")+COUNTIF(選択式⑦!B7:U7,"1")+COUNTIF(選択式⑦!B34:U34,"1")+COUNTIF(選択式⑦!B61:U61,"1")+COUNTIF(選択式⑦!B88:U88,"1")+COUNTIF(選択式⑦!B115:U115,"1")</f>
        <v>91</v>
      </c>
      <c r="I57" s="32">
        <f t="shared" ref="I57:I62" si="2">H57/$H$63</f>
        <v>0.17738791423001948</v>
      </c>
    </row>
    <row r="58" spans="1:9" ht="49.5" x14ac:dyDescent="0.4">
      <c r="A58" s="3" t="s">
        <v>754</v>
      </c>
      <c r="B58" s="55" t="s">
        <v>2809</v>
      </c>
      <c r="C58" s="25"/>
      <c r="D58" s="25"/>
      <c r="E58" s="25"/>
      <c r="F58" s="25"/>
      <c r="G58" s="26"/>
      <c r="H58" s="3">
        <f>COUNTIF(選択式①!B7:U7,"2")+COUNTIF(選択式①!B34:U34,"2")+COUNTIF(選択式①!B61:U61,"2")+COUNTIF(選択式①!B88:U88,"2")+COUNTIF(選択式①!B115:U115,"2")+COUNTIF(選択式②!B7:U7,"2")+COUNTIF(選択式②!B34:U34,"2")+COUNTIF(選択式②!B61:U61,"2")+COUNTIF(選択式②!B88:U88,"2")+COUNTIF(選択式②!B115:U115,"2")+COUNTIF(選択式③!B7:U7,"2")+COUNTIF(選択式③!B34:U34,"2")+COUNTIF(選択式③!B61:U61,"2")+COUNTIF(選択式③!B88:U88,"2")+COUNTIF(選択式③!B115:U115,"2")+COUNTIF(選択式④!B7:U7,"2")+COUNTIF(選択式④!B34:U34,"2")+COUNTIF(選択式④!B61:U61,"2")+COUNTIF(選択式④!B88:U88,"2")+COUNTIF(選択式④!B115:U115,"2")+COUNTIF(選択式⑤!B7:U7,"2")+COUNTIF(選択式⑤!B34:U34,"2")+COUNTIF(選択式⑤!B61:U61,"2")+COUNTIF(選択式⑤!B88:U88,"2")+COUNTIF(選択式⑤!B115:U115,"2")+COUNTIF(選択式⑥!B7:U7,"2")+COUNTIF(選択式⑥!B34:U34,"2")+COUNTIF(選択式⑥!B61:U61,"2")+COUNTIF(選択式⑥!B88:U88,"2")+COUNTIF(選択式⑥!B115:U115,"2")+COUNTIF(選択式⑦!B7:U7,"2")+COUNTIF(選択式⑦!B34:U34,"2")+COUNTIF(選択式⑦!B61:U61,"2")+COUNTIF(選択式⑦!B88:U88,"2")+COUNTIF(選択式⑦!B115:U115,"2")</f>
        <v>50</v>
      </c>
      <c r="I58" s="32">
        <f t="shared" si="2"/>
        <v>9.7465886939571145E-2</v>
      </c>
    </row>
    <row r="59" spans="1:9" ht="49.5" x14ac:dyDescent="0.4">
      <c r="A59" s="3" t="s">
        <v>755</v>
      </c>
      <c r="B59" s="55" t="s">
        <v>2810</v>
      </c>
      <c r="C59" s="25"/>
      <c r="D59" s="25"/>
      <c r="E59" s="25"/>
      <c r="F59" s="25"/>
      <c r="G59" s="26"/>
      <c r="H59" s="3">
        <f>COUNTIF(選択式①!B7:U7,"3")+COUNTIF(選択式①!B34:U34,"3")+COUNTIF(選択式①!B61:U61,"3")+COUNTIF(選択式①!B88:U88,"3")+COUNTIF(選択式①!B115:U115,"3")+COUNTIF(選択式②!B7:U7,"3")+COUNTIF(選択式②!B34:U34,"3")+COUNTIF(選択式②!B61:U61,"3")+COUNTIF(選択式②!B88:U88,"3")+COUNTIF(選択式②!B115:U115,"3")+COUNTIF(選択式③!B7:U7,"3")+COUNTIF(選択式③!B34:U34,"3")+COUNTIF(選択式③!B61:U61,"3")+COUNTIF(選択式③!B88:U88,"3")+COUNTIF(選択式③!B115:U115,"3")+COUNTIF(選択式④!B7:U7,"3")+COUNTIF(選択式④!B34:U34,"3")+COUNTIF(選択式④!B61:U61,"3")+COUNTIF(選択式④!B88:U88,"3")+COUNTIF(選択式④!B115:U115,"3")+COUNTIF(選択式⑤!B7:U7,"3")+COUNTIF(選択式⑤!B34:U34,"3")+COUNTIF(選択式⑤!B61:U61,"3")+COUNTIF(選択式⑤!B88:U88,"3")+COUNTIF(選択式⑤!B115:U115,"3")+COUNTIF(選択式⑥!B7:U7,"3")+COUNTIF(選択式⑥!B34:U34,"3")+COUNTIF(選択式⑥!B61:U61,"3")+COUNTIF(選択式⑥!B88:U88,"3")+COUNTIF(選択式⑥!B115:U115,"3")+COUNTIF(選択式⑦!B7:U7,"3")+COUNTIF(選択式⑦!B34:U34,"3")+COUNTIF(選択式⑦!B61:U61,"3")+COUNTIF(選択式⑦!B88:U88,"3")+COUNTIF(選択式⑦!B115:U115,"3")</f>
        <v>10</v>
      </c>
      <c r="I59" s="32">
        <f t="shared" si="2"/>
        <v>1.9493177387914229E-2</v>
      </c>
    </row>
    <row r="60" spans="1:9" x14ac:dyDescent="0.4">
      <c r="A60" s="3" t="s">
        <v>756</v>
      </c>
      <c r="B60" s="125" t="s">
        <v>2808</v>
      </c>
      <c r="C60" s="117"/>
      <c r="D60" s="117"/>
      <c r="E60" s="117"/>
      <c r="F60" s="117"/>
      <c r="G60" s="118"/>
      <c r="H60" s="3">
        <f>COUNTIF(選択式①!B7:U7,"4")+COUNTIF(選択式①!B34:U34,"4")+COUNTIF(選択式①!B61:U61,"4")+COUNTIF(選択式①!B88:U88,"4")+COUNTIF(選択式①!B115:U115,"4")+COUNTIF(選択式②!B7:U7,"4")+COUNTIF(選択式②!B34:U34,"4")+COUNTIF(選択式②!B61:U61,"4")+COUNTIF(選択式②!B88:U88,"4")+COUNTIF(選択式②!B115:U115,"4")+COUNTIF(選択式③!B7:U7,"4")+COUNTIF(選択式③!B34:U34,"4")+COUNTIF(選択式③!B61:U61,"4")+COUNTIF(選択式③!B88:U88,"4")+COUNTIF(選択式③!B115:U115,"4")+COUNTIF(選択式④!B7:U7,"4")+COUNTIF(選択式④!B34:U34,"4")+COUNTIF(選択式④!B61:U61,"4")+COUNTIF(選択式④!B88:U88,"4")+COUNTIF(選択式④!B115:U115,"4")+COUNTIF(選択式⑤!B7:U7,"4")+COUNTIF(選択式⑤!B34:U34,"4")+COUNTIF(選択式⑤!B61:U61,"4")+COUNTIF(選択式⑤!B88:U88,"4")+COUNTIF(選択式⑤!B115:U115,"4")+COUNTIF(選択式⑥!B7:U7,"4")+COUNTIF(選択式⑥!B34:U34,"4")+COUNTIF(選択式⑥!B61:U61,"4")+COUNTIF(選択式⑥!B88:U88,"4")+COUNTIF(選択式⑥!B115:U115,"4")+COUNTIF(選択式⑦!B7:U7,"4")+COUNTIF(選択式⑦!B34:U34,"4")+COUNTIF(選択式⑦!B61:U61,"4")+COUNTIF(選択式⑦!B88:U88,"4")+COUNTIF(選択式⑦!B115:U115,"4")</f>
        <v>298</v>
      </c>
      <c r="I60" s="32">
        <f t="shared" si="2"/>
        <v>0.58089668615984402</v>
      </c>
    </row>
    <row r="61" spans="1:9" x14ac:dyDescent="0.4">
      <c r="A61" s="3" t="s">
        <v>741</v>
      </c>
      <c r="B61" s="27" t="s">
        <v>758</v>
      </c>
      <c r="C61" s="25"/>
      <c r="D61" s="25"/>
      <c r="E61" s="25"/>
      <c r="F61" s="25"/>
      <c r="G61" s="26"/>
      <c r="H61" s="3">
        <f>COUNTIF(選択式①!B7:U7,"5")+COUNTIF(選択式①!B34:U34,"5")+COUNTIF(選択式①!B61:U61,"5")+COUNTIF(選択式①!B88:U88,"5")+COUNTIF(選択式①!B115:U115,"5")+COUNTIF(選択式②!B7:U7,"5")+COUNTIF(選択式②!B34:U34,"5")+COUNTIF(選択式②!B61:U61,"5")+COUNTIF(選択式②!B88:U88,"5")+COUNTIF(選択式②!B115:U115,"5")+COUNTIF(選択式③!B7:U7,"5")+COUNTIF(選択式③!B34:U34,"5")+COUNTIF(選択式③!B61:U61,"5")+COUNTIF(選択式③!B88:U88,"5")+COUNTIF(選択式③!B115:U115,"5")+COUNTIF(選択式④!B7:U7,"5")+COUNTIF(選択式④!B34:U34,"5")+COUNTIF(選択式④!B61:U61,"5")+COUNTIF(選択式④!B88:U88,"5")+COUNTIF(選択式④!B115:U115,"5")+COUNTIF(選択式⑤!B7:U7,"5")+COUNTIF(選択式⑤!B34:U34,"5")+COUNTIF(選択式⑤!B61:U61,"5")+COUNTIF(選択式⑤!B88:U88,"5")+COUNTIF(選択式⑤!B115:U115,"5")+COUNTIF(選択式⑥!B7:U7,"5")+COUNTIF(選択式⑥!B34:U34,"5")+COUNTIF(選択式⑥!B61:U61,"5")+COUNTIF(選択式⑥!B88:U88,"5")+COUNTIF(選択式⑥!B115:U115,"5")+COUNTIF(選択式⑦!B7:U7,"5")+COUNTIF(選択式⑦!B34:U34,"5")+COUNTIF(選択式⑦!B61:U61,"5")+COUNTIF(選択式⑦!B88:U88,"5")+COUNTIF(選択式⑦!B115:U115,"5")</f>
        <v>48</v>
      </c>
      <c r="I61" s="32">
        <f t="shared" si="2"/>
        <v>9.3567251461988299E-2</v>
      </c>
    </row>
    <row r="62" spans="1:9" x14ac:dyDescent="0.4">
      <c r="A62" s="3" t="s">
        <v>757</v>
      </c>
      <c r="B62" s="27" t="s">
        <v>759</v>
      </c>
      <c r="C62" s="25"/>
      <c r="D62" s="25"/>
      <c r="E62" s="25"/>
      <c r="F62" s="25"/>
      <c r="G62" s="26"/>
      <c r="H62" s="3">
        <f>COUNTIF(選択式①!B7:U7,"6")+COUNTIF(選択式①!B34:U34,"6")+COUNTIF(選択式①!B61:U61,"6")+COUNTIF(選択式①!B88:U88,"6")+COUNTIF(選択式①!B115:U115,"6")+COUNTIF(選択式②!B7:U7,"6")+COUNTIF(選択式②!B34:U34,"6")+COUNTIF(選択式②!B61:U61,"6")+COUNTIF(選択式②!B88:U88,"6")+COUNTIF(選択式②!B115:U115,"6")+COUNTIF(選択式③!B7:U7,"6")+COUNTIF(選択式③!B34:U34,"6")+COUNTIF(選択式③!B61:U61,"6")+COUNTIF(選択式③!B88:U88,"6")+COUNTIF(選択式③!B115:U115,"6")+COUNTIF(選択式④!B7:U7,"6")+COUNTIF(選択式④!B34:U34,"6")+COUNTIF(選択式④!B61:U61,"6")+COUNTIF(選択式④!B88:U88,"6")+COUNTIF(選択式④!B115:U115,"6")+COUNTIF(選択式⑤!B7:U7,"6")+COUNTIF(選択式⑤!B34:U34,"6")+COUNTIF(選択式⑤!B61:U61,"6")+COUNTIF(選択式⑤!B88:U88,"6")+COUNTIF(選択式⑤!B115:U115,"6")+COUNTIF(選択式⑥!B7:U7,"6")+COUNTIF(選択式⑥!B34:U34,"6")+COUNTIF(選択式⑥!B61:U61,"6")+COUNTIF(選択式⑥!B88:U88,"6")+COUNTIF(選択式⑥!B115:U115,"6")+COUNTIF(選択式⑦!B7:U7,"6")+COUNTIF(選択式⑦!B34:U34,"6")+COUNTIF(選択式⑦!B61:U61,"6")+COUNTIF(選択式⑦!B88:U88,"6")+COUNTIF(選択式⑦!B115:U115,"6")</f>
        <v>16</v>
      </c>
      <c r="I62" s="32">
        <f t="shared" si="2"/>
        <v>3.1189083820662766E-2</v>
      </c>
    </row>
    <row r="63" spans="1:9" x14ac:dyDescent="0.4">
      <c r="A63" s="120" t="s">
        <v>2434</v>
      </c>
      <c r="B63" s="121"/>
      <c r="C63" s="121"/>
      <c r="D63" s="121"/>
      <c r="E63" s="121"/>
      <c r="F63" s="121"/>
      <c r="G63" s="122"/>
      <c r="H63" s="3">
        <f>SUM(H57:H62)</f>
        <v>513</v>
      </c>
      <c r="I63" s="3"/>
    </row>
    <row r="65" spans="1:10" x14ac:dyDescent="0.4">
      <c r="C65" s="120" t="s">
        <v>734</v>
      </c>
      <c r="D65" s="122"/>
    </row>
    <row r="66" spans="1:10" ht="19.5" thickBot="1" x14ac:dyDescent="0.45">
      <c r="C66" s="120">
        <f>COUNTIF(選択式①!B7:U7,"0")+COUNTIF(選択式①!B34:U34,"0")+COUNTIF(選択式①!B61:U61,"0")+COUNTIF(選択式①!B88:U88,"0")+COUNTIF(選択式①!B115:U115,"0")+COUNTIF(選択式②!B7:U7,"0")+COUNTIF(選択式②!B34:U34,"0")+COUNTIF(選択式②!B61:U61,"0")+COUNTIF(選択式②!B88:U88,"0")+COUNTIF(選択式②!B115:U115,"0")+COUNTIF(選択式③!B7:U7,"0")+COUNTIF(選択式③!B34:U34,"0")+COUNTIF(選択式③!B61:U61,"0")+COUNTIF(選択式③!B88:U88,"0")+COUNTIF(選択式③!B115:U115,"0")+COUNTIF(選択式④!B7:U7,"0")+COUNTIF(選択式④!B34:U34,"0")+COUNTIF(選択式④!B61:U61,"0")+COUNTIF(選択式④!B88:U88,"0")+COUNTIF(選択式④!B115:U115,"0")+COUNTIF(選択式⑤!B7:U7,"0")+COUNTIF(選択式⑤!B34:U34,"0")+COUNTIF(選択式⑤!B61:U61,"0")+COUNTIF(選択式⑤!B88:U88,"0")+COUNTIF(選択式⑤!B115:U115,"0")+COUNTIF(選択式⑥!B7:U7,"0")+COUNTIF(選択式⑥!B34:U34,"0")+COUNTIF(選択式⑥!B61:U61,"0")+COUNTIF(選択式⑥!B88:U88,"0")+COUNTIF(選択式⑥!B115:U115,"0")+COUNTIF(選択式⑦!B7:U7,"0")+COUNTIF(選択式⑦!B34:U34,"0")+COUNTIF(選択式⑦!B61:U61,"0")+COUNTIF(選択式⑦!B88:U88,"0")+COUNTIF(選択式⑦!B115:U115,"0")</f>
        <v>28</v>
      </c>
      <c r="D66" s="122"/>
      <c r="F66" s="22" t="s">
        <v>2433</v>
      </c>
      <c r="G66" s="23">
        <f>C66+H63</f>
        <v>541</v>
      </c>
    </row>
    <row r="67" spans="1:10" x14ac:dyDescent="0.4">
      <c r="A67" s="2"/>
    </row>
    <row r="68" spans="1:10" x14ac:dyDescent="0.4">
      <c r="A68" t="s">
        <v>2629</v>
      </c>
    </row>
    <row r="69" spans="1:10" x14ac:dyDescent="0.4">
      <c r="A69" s="116" t="s">
        <v>2643</v>
      </c>
      <c r="B69" s="117"/>
      <c r="C69" s="117"/>
      <c r="D69" s="117"/>
      <c r="E69" s="117"/>
      <c r="F69" s="117"/>
      <c r="G69" s="117"/>
      <c r="H69" s="117"/>
      <c r="I69" s="118"/>
      <c r="J69" s="52">
        <v>1</v>
      </c>
    </row>
    <row r="70" spans="1:10" x14ac:dyDescent="0.4">
      <c r="A70" s="116" t="s">
        <v>2644</v>
      </c>
      <c r="B70" s="117"/>
      <c r="C70" s="117"/>
      <c r="D70" s="117"/>
      <c r="E70" s="117"/>
      <c r="F70" s="117"/>
      <c r="G70" s="117"/>
      <c r="H70" s="117"/>
      <c r="I70" s="118"/>
      <c r="J70" s="52">
        <v>1</v>
      </c>
    </row>
    <row r="71" spans="1:10" x14ac:dyDescent="0.4">
      <c r="A71" s="116" t="s">
        <v>2645</v>
      </c>
      <c r="B71" s="117"/>
      <c r="C71" s="117"/>
      <c r="D71" s="117"/>
      <c r="E71" s="117"/>
      <c r="F71" s="117"/>
      <c r="G71" s="117"/>
      <c r="H71" s="117"/>
      <c r="I71" s="118"/>
      <c r="J71" s="52">
        <v>1</v>
      </c>
    </row>
    <row r="72" spans="1:10" x14ac:dyDescent="0.4">
      <c r="A72" s="116" t="s">
        <v>2646</v>
      </c>
      <c r="B72" s="117"/>
      <c r="C72" s="117"/>
      <c r="D72" s="117"/>
      <c r="E72" s="117"/>
      <c r="F72" s="117"/>
      <c r="G72" s="117"/>
      <c r="H72" s="117"/>
      <c r="I72" s="118"/>
      <c r="J72" s="52">
        <v>1</v>
      </c>
    </row>
    <row r="73" spans="1:10" x14ac:dyDescent="0.4">
      <c r="A73" s="116" t="s">
        <v>2647</v>
      </c>
      <c r="B73" s="117"/>
      <c r="C73" s="117"/>
      <c r="D73" s="117"/>
      <c r="E73" s="117"/>
      <c r="F73" s="117"/>
      <c r="G73" s="117"/>
      <c r="H73" s="117"/>
      <c r="I73" s="118"/>
      <c r="J73" s="52">
        <v>1</v>
      </c>
    </row>
    <row r="74" spans="1:10" x14ac:dyDescent="0.4">
      <c r="A74" s="116" t="s">
        <v>2648</v>
      </c>
      <c r="B74" s="117"/>
      <c r="C74" s="117"/>
      <c r="D74" s="117"/>
      <c r="E74" s="117"/>
      <c r="F74" s="117"/>
      <c r="G74" s="117"/>
      <c r="H74" s="117"/>
      <c r="I74" s="118"/>
      <c r="J74" s="52">
        <v>1</v>
      </c>
    </row>
    <row r="75" spans="1:10" x14ac:dyDescent="0.4">
      <c r="A75" s="116" t="s">
        <v>2649</v>
      </c>
      <c r="B75" s="117"/>
      <c r="C75" s="117"/>
      <c r="D75" s="117"/>
      <c r="E75" s="117"/>
      <c r="F75" s="117"/>
      <c r="G75" s="117"/>
      <c r="H75" s="117"/>
      <c r="I75" s="118"/>
      <c r="J75" s="52">
        <v>1</v>
      </c>
    </row>
    <row r="76" spans="1:10" x14ac:dyDescent="0.4">
      <c r="A76" s="116" t="s">
        <v>2650</v>
      </c>
      <c r="B76" s="117"/>
      <c r="C76" s="117"/>
      <c r="D76" s="117"/>
      <c r="E76" s="117"/>
      <c r="F76" s="117"/>
      <c r="G76" s="117"/>
      <c r="H76" s="117"/>
      <c r="I76" s="118"/>
      <c r="J76" s="52">
        <v>1</v>
      </c>
    </row>
    <row r="77" spans="1:10" x14ac:dyDescent="0.4">
      <c r="A77" s="116" t="s">
        <v>2651</v>
      </c>
      <c r="B77" s="117"/>
      <c r="C77" s="117"/>
      <c r="D77" s="117"/>
      <c r="E77" s="117"/>
      <c r="F77" s="117"/>
      <c r="G77" s="117"/>
      <c r="H77" s="117"/>
      <c r="I77" s="118"/>
      <c r="J77" s="52">
        <v>1</v>
      </c>
    </row>
    <row r="78" spans="1:10" x14ac:dyDescent="0.4">
      <c r="A78" s="116" t="s">
        <v>2652</v>
      </c>
      <c r="B78" s="117"/>
      <c r="C78" s="117"/>
      <c r="D78" s="117"/>
      <c r="E78" s="117"/>
      <c r="F78" s="117"/>
      <c r="G78" s="117"/>
      <c r="H78" s="117"/>
      <c r="I78" s="118"/>
      <c r="J78" s="52">
        <v>1</v>
      </c>
    </row>
    <row r="79" spans="1:10" x14ac:dyDescent="0.4">
      <c r="A79" s="116" t="s">
        <v>2653</v>
      </c>
      <c r="B79" s="117"/>
      <c r="C79" s="117"/>
      <c r="D79" s="117"/>
      <c r="E79" s="117"/>
      <c r="F79" s="117"/>
      <c r="G79" s="117"/>
      <c r="H79" s="117"/>
      <c r="I79" s="118"/>
      <c r="J79" s="52">
        <v>1</v>
      </c>
    </row>
    <row r="80" spans="1:10" x14ac:dyDescent="0.4">
      <c r="A80" s="116" t="s">
        <v>2654</v>
      </c>
      <c r="B80" s="117"/>
      <c r="C80" s="117"/>
      <c r="D80" s="117"/>
      <c r="E80" s="117"/>
      <c r="F80" s="117"/>
      <c r="G80" s="117"/>
      <c r="H80" s="117"/>
      <c r="I80" s="118"/>
      <c r="J80" s="52">
        <v>1</v>
      </c>
    </row>
    <row r="81" spans="1:10" x14ac:dyDescent="0.4">
      <c r="A81" s="116" t="s">
        <v>2655</v>
      </c>
      <c r="B81" s="117"/>
      <c r="C81" s="117"/>
      <c r="D81" s="117"/>
      <c r="E81" s="117"/>
      <c r="F81" s="117"/>
      <c r="G81" s="117"/>
      <c r="H81" s="117"/>
      <c r="I81" s="118"/>
      <c r="J81" s="52">
        <v>1</v>
      </c>
    </row>
    <row r="82" spans="1:10" x14ac:dyDescent="0.4">
      <c r="A82" s="116" t="s">
        <v>2656</v>
      </c>
      <c r="B82" s="117"/>
      <c r="C82" s="117"/>
      <c r="D82" s="117"/>
      <c r="E82" s="117"/>
      <c r="F82" s="117"/>
      <c r="G82" s="117"/>
      <c r="H82" s="117"/>
      <c r="I82" s="118"/>
      <c r="J82" s="52">
        <v>1</v>
      </c>
    </row>
    <row r="83" spans="1:10" x14ac:dyDescent="0.4">
      <c r="A83" s="116" t="s">
        <v>2657</v>
      </c>
      <c r="B83" s="117"/>
      <c r="C83" s="117"/>
      <c r="D83" s="117"/>
      <c r="E83" s="117"/>
      <c r="F83" s="117"/>
      <c r="G83" s="117"/>
      <c r="H83" s="117"/>
      <c r="I83" s="118"/>
      <c r="J83" s="52">
        <v>1</v>
      </c>
    </row>
    <row r="84" spans="1:10" x14ac:dyDescent="0.4">
      <c r="A84" s="116" t="s">
        <v>2658</v>
      </c>
      <c r="B84" s="117"/>
      <c r="C84" s="117"/>
      <c r="D84" s="117"/>
      <c r="E84" s="117"/>
      <c r="F84" s="117"/>
      <c r="G84" s="117"/>
      <c r="H84" s="117"/>
      <c r="I84" s="118"/>
      <c r="J84" s="52">
        <v>1</v>
      </c>
    </row>
    <row r="85" spans="1:10" x14ac:dyDescent="0.4">
      <c r="A85" s="116" t="s">
        <v>2803</v>
      </c>
      <c r="B85" s="117"/>
      <c r="C85" s="117"/>
      <c r="D85" s="117"/>
      <c r="E85" s="117"/>
      <c r="F85" s="117"/>
      <c r="G85" s="117"/>
      <c r="H85" s="117"/>
      <c r="I85" s="118"/>
      <c r="J85" s="52"/>
    </row>
    <row r="86" spans="1:10" x14ac:dyDescent="0.4">
      <c r="A86" s="49" t="s">
        <v>2804</v>
      </c>
    </row>
    <row r="87" spans="1:10" x14ac:dyDescent="0.4">
      <c r="A87" s="2"/>
    </row>
    <row r="88" spans="1:10" x14ac:dyDescent="0.4">
      <c r="A88" s="2"/>
    </row>
    <row r="89" spans="1:10" x14ac:dyDescent="0.4">
      <c r="A89" s="2"/>
    </row>
    <row r="90" spans="1:10" x14ac:dyDescent="0.4">
      <c r="A90" s="2" t="s">
        <v>760</v>
      </c>
      <c r="B90" t="s">
        <v>763</v>
      </c>
    </row>
    <row r="91" spans="1:10" x14ac:dyDescent="0.4">
      <c r="A91" s="2"/>
      <c r="B91" t="s">
        <v>764</v>
      </c>
    </row>
    <row r="92" spans="1:10" x14ac:dyDescent="0.4">
      <c r="A92" s="2" t="s">
        <v>765</v>
      </c>
      <c r="B92" s="30" t="s">
        <v>761</v>
      </c>
      <c r="C92" s="30"/>
      <c r="D92" s="30"/>
      <c r="E92" s="30"/>
      <c r="F92" s="30"/>
    </row>
    <row r="93" spans="1:10" x14ac:dyDescent="0.4">
      <c r="B93" s="29" t="s">
        <v>785</v>
      </c>
      <c r="C93" s="25"/>
      <c r="D93" s="26"/>
      <c r="E93" s="43">
        <f>COUNTIF(選択式①!B8:U8,"1")+COUNTIF(選択式①!B35:U35,"1")+COUNTIF(選択式①!B62:U62,"1")+COUNTIF(選択式①!B89:U89,"1")+COUNTIF(選択式①!B116:U116,"1")+COUNTIF(選択式②!B8:U8,"1")+COUNTIF(選択式②!B35:U35,"1")+COUNTIF(選択式②!B62:U62,"1")+COUNTIF(選択式②!B89:U89,"1")+COUNTIF(選択式②!B116:U116,"1")+COUNTIF(選択式③!B8:U8,"1")+COUNTIF(選択式③!B35:U35,"1")+COUNTIF(選択式③!B62:U62,"1")+COUNTIF(選択式③!B89:U89,"1")+COUNTIF(選択式③!B116:U116,"1")+COUNTIF(選択式④!B8:U8,"1")+COUNTIF(選択式④!B35:U35,"1")+COUNTIF(選択式④!B62:U62,"1")+COUNTIF(選択式④!B89:U89,"1")+COUNTIF(選択式④!B116:U116,"1")+COUNTIF(選択式⑤!B8:U8,"1")+COUNTIF(選択式⑤!B35:U35,"1")+COUNTIF(選択式⑤!B62:U62,"1")+COUNTIF(選択式⑤!B89:U89,"1")+COUNTIF(選択式⑤!B116:U116,"1")+COUNTIF(選択式⑥!B8:U8,"1")+COUNTIF(選択式⑥!B35:U35,"1")+COUNTIF(選択式⑥!B62:U62,"1")+COUNTIF(選択式⑥!B89:U89,"1")+COUNTIF(選択式⑥!B116:U116,"1")+COUNTIF(選択式⑦!B8:U8,"1")+COUNTIF(選択式⑦!B35:U35,"1")+COUNTIF(選択式⑦!B62:U62,"1")+COUNTIF(選択式⑦!B89:U89,"1")+COUNTIF(選択式⑦!B116:U116,"1")</f>
        <v>5</v>
      </c>
      <c r="F93" s="32">
        <f>E93/$E$97</f>
        <v>1.0638297872340425E-2</v>
      </c>
    </row>
    <row r="94" spans="1:10" x14ac:dyDescent="0.4">
      <c r="B94" s="29" t="s">
        <v>786</v>
      </c>
      <c r="C94" s="25"/>
      <c r="D94" s="26"/>
      <c r="E94" s="43">
        <f>COUNTIF(選択式①!B8:U8,"2")+COUNTIF(選択式①!B35:U35,"2")+COUNTIF(選択式①!B62:U62,"2")+COUNTIF(選択式①!B89:U89,"2")+COUNTIF(選択式①!B116:U116,"2")+COUNTIF(選択式②!B8:U8,"2")+COUNTIF(選択式②!B35:U35,"2")+COUNTIF(選択式②!B62:U62,"2")+COUNTIF(選択式②!B89:U89,"2")+COUNTIF(選択式②!B116:U116,"2")+COUNTIF(選択式③!B8:U8,"2")+COUNTIF(選択式③!B35:U35,"2")+COUNTIF(選択式③!B62:U62,"2")+COUNTIF(選択式③!B89:U89,"2")+COUNTIF(選択式③!B116:U116,"2")+COUNTIF(選択式④!B8:U8,"2")+COUNTIF(選択式④!B35:U35,"2")+COUNTIF(選択式④!B62:U62,"2")+COUNTIF(選択式④!B89:U89,"2")+COUNTIF(選択式④!B116:U116,"2")+COUNTIF(選択式⑤!B8:U8,"2")+COUNTIF(選択式⑤!B35:U35,"2")+COUNTIF(選択式⑤!B62:U62,"2")+COUNTIF(選択式⑤!B89:U89,"2")+COUNTIF(選択式⑤!B116:U116,"2")+COUNTIF(選択式⑥!B8:U8,"2")+COUNTIF(選択式⑥!B35:U35,"2")+COUNTIF(選択式⑥!B62:U62,"2")+COUNTIF(選択式⑥!B89:U89,"2")+COUNTIF(選択式⑥!B116:U116,"2")+COUNTIF(選択式⑦!B8:U8,"2")+COUNTIF(選択式⑦!B35:U35,"2")+COUNTIF(選択式⑦!B62:U62,"2")+COUNTIF(選択式⑦!B89:U89,"2")+COUNTIF(選択式⑦!B116:U116,"2")</f>
        <v>45</v>
      </c>
      <c r="F94" s="32">
        <f t="shared" ref="F94:F96" si="3">E94/$E$97</f>
        <v>9.5744680851063829E-2</v>
      </c>
      <c r="H94" s="120" t="s">
        <v>734</v>
      </c>
      <c r="I94" s="122"/>
    </row>
    <row r="95" spans="1:10" x14ac:dyDescent="0.4">
      <c r="B95" s="29" t="s">
        <v>787</v>
      </c>
      <c r="C95" s="25"/>
      <c r="D95" s="26"/>
      <c r="E95" s="43">
        <f>COUNTIF(選択式①!B8:U8,"3")+COUNTIF(選択式①!B35:U35,"3")+COUNTIF(選択式①!B62:U62,"3")+COUNTIF(選択式①!B89:U89,"3")+COUNTIF(選択式①!B116:U116,"3")+COUNTIF(選択式②!B8:U8,"3")+COUNTIF(選択式②!B35:U35,"3")+COUNTIF(選択式②!B62:U62,"3")+COUNTIF(選択式②!B89:U89,"3")+COUNTIF(選択式②!B116:U116,"3")+COUNTIF(選択式③!B8:U8,"3")+COUNTIF(選択式③!B35:U35,"3")+COUNTIF(選択式③!B62:U62,"3")+COUNTIF(選択式③!B89:U89,"3")+COUNTIF(選択式③!B116:U116,"3")+COUNTIF(選択式④!B8:U8,"3")+COUNTIF(選択式④!B35:U35,"3")+COUNTIF(選択式④!B62:U62,"3")+COUNTIF(選択式④!B89:U89,"3")+COUNTIF(選択式④!B116:U116,"3")+COUNTIF(選択式⑤!B8:U8,"3")+COUNTIF(選択式⑤!B35:U35,"3")+COUNTIF(選択式⑤!B62:U62,"3")+COUNTIF(選択式⑤!B89:U89,"3")+COUNTIF(選択式⑤!B116:U116,"3")+COUNTIF(選択式⑥!B8:U8,"3")+COUNTIF(選択式⑥!B35:U35,"3")+COUNTIF(選択式⑥!B62:U62,"3")+COUNTIF(選択式⑥!B89:U89,"3")+COUNTIF(選択式⑥!B116:U116,"3")+COUNTIF(選択式⑦!B8:U8,"3")+COUNTIF(選択式⑦!B35:U35,"3")+COUNTIF(選択式⑦!B62:U62,"3")+COUNTIF(選択式⑦!B89:U89,"3")+COUNTIF(選択式⑦!B116:U116,"3")</f>
        <v>146</v>
      </c>
      <c r="F95" s="32">
        <f t="shared" si="3"/>
        <v>0.31063829787234043</v>
      </c>
      <c r="H95" s="120">
        <f>COUNTIF(選択式①!B8:U8,"0")+COUNTIF(選択式①!B35:U35,"0")+COUNTIF(選択式①!B62:U62,"0")+COUNTIF(選択式①!B89:U89,"0")+COUNTIF(選択式①!B116:U116,"0")+COUNTIF(選択式②!B8:U8,"0")+COUNTIF(選択式②!B35:U35,"0")+COUNTIF(選択式②!B62:U62,"0")+COUNTIF(選択式②!B89:U89,"0")+COUNTIF(選択式②!B116:U116,"0")+COUNTIF(選択式③!B8:U8,"0")+COUNTIF(選択式③!B35:U35,"0")+COUNTIF(選択式③!B62:U62,"0")+COUNTIF(選択式③!B89:U89,"0")+COUNTIF(選択式③!B116:U116,"0")+COUNTIF(選択式④!B8:U8,"0")+COUNTIF(選択式④!B35:U35,"0")+COUNTIF(選択式④!B62:U62,"0")+COUNTIF(選択式④!B89:U89,"0")+COUNTIF(選択式④!B116:U116,"0")+COUNTIF(選択式⑤!B8:U8,"0")+COUNTIF(選択式⑤!B35:U35,"0")+COUNTIF(選択式⑤!B62:U62,"0")+COUNTIF(選択式⑤!B89:U89,"0")+COUNTIF(選択式⑤!B116:U116,"0")+COUNTIF(選択式⑥!B8:U8,"0")+COUNTIF(選択式⑥!B35:U35,"0")+COUNTIF(選択式⑥!B62:U62,"0")+COUNTIF(選択式⑥!B89:U89,"0")+COUNTIF(選択式⑥!B116:U116,"0")+COUNTIF(選択式⑦!B8:U8,"0")+COUNTIF(選択式⑦!B35:U35,"0")+COUNTIF(選択式⑦!B62:U62,"0")+COUNTIF(選択式⑦!B89:U89,"0")+COUNTIF(選択式⑦!B116:U116,"0")</f>
        <v>71</v>
      </c>
      <c r="I95" s="122"/>
    </row>
    <row r="96" spans="1:10" x14ac:dyDescent="0.4">
      <c r="B96" s="29" t="s">
        <v>788</v>
      </c>
      <c r="C96" s="25"/>
      <c r="D96" s="26"/>
      <c r="E96" s="3">
        <f>COUNTIF(選択式①!B8:U8,"4")+COUNTIF(選択式①!B35:U35,"4")+COUNTIF(選択式①!B62:U62,"4")+COUNTIF(選択式①!B89:U89,"4")+COUNTIF(選択式①!B116:U116,"4")+COUNTIF(選択式②!B8:U8,"4")+COUNTIF(選択式②!B35:U35,"4")+COUNTIF(選択式②!B62:U62,"4")+COUNTIF(選択式②!B89:U89,"4")+COUNTIF(選択式②!B116:U116,"4")+COUNTIF(選択式③!B8:U8,"4")+COUNTIF(選択式③!B35:U35,"4")+COUNTIF(選択式③!B62:U62,"4")+COUNTIF(選択式③!B89:U89,"4")+COUNTIF(選択式③!B116:U116,"4")+COUNTIF(選択式④!B8:U8,"4")+COUNTIF(選択式④!B35:U35,"4")+COUNTIF(選択式④!B62:U62,"4")+COUNTIF(選択式④!B89:U89,"4")+COUNTIF(選択式④!B116:U116,"4")+COUNTIF(選択式⑤!B8:U8,"4")+COUNTIF(選択式⑤!B35:U35,"4")+COUNTIF(選択式⑤!B62:U62,"4")+COUNTIF(選択式⑤!B89:U89,"4")+COUNTIF(選択式⑤!B116:U116,"4")+COUNTIF(選択式⑥!B8:U8,"4")+COUNTIF(選択式⑥!B35:U35,"4")+COUNTIF(選択式⑥!B62:U62,"4")+COUNTIF(選択式⑥!B89:U89,"4")+COUNTIF(選択式⑥!B116:U116,"4")+COUNTIF(選択式⑦!B8:U8,"4")+COUNTIF(選択式⑦!B35:U35,"4")+COUNTIF(選択式⑦!B62:U62,"4")+COUNTIF(選択式⑦!B89:U89,"4")+COUNTIF(選択式⑦!B116:U116,"4")</f>
        <v>274</v>
      </c>
      <c r="F96" s="32">
        <f t="shared" si="3"/>
        <v>0.58297872340425527</v>
      </c>
    </row>
    <row r="97" spans="1:9" ht="19.5" thickBot="1" x14ac:dyDescent="0.45">
      <c r="B97" s="120" t="s">
        <v>2434</v>
      </c>
      <c r="C97" s="121"/>
      <c r="D97" s="122"/>
      <c r="E97" s="3">
        <f>SUM(E93:E96)</f>
        <v>470</v>
      </c>
      <c r="F97" s="3"/>
      <c r="H97" s="22" t="s">
        <v>2433</v>
      </c>
      <c r="I97" s="23">
        <f>E97+H95</f>
        <v>541</v>
      </c>
    </row>
    <row r="99" spans="1:9" x14ac:dyDescent="0.4">
      <c r="A99" s="2" t="s">
        <v>762</v>
      </c>
      <c r="B99" t="s">
        <v>766</v>
      </c>
    </row>
    <row r="100" spans="1:9" x14ac:dyDescent="0.4">
      <c r="B100" s="29" t="s">
        <v>785</v>
      </c>
      <c r="C100" s="25"/>
      <c r="D100" s="26"/>
      <c r="E100" s="3">
        <f>COUNTIF(選択式①!B9:U9,"1")+COUNTIF(選択式①!B36:U36,"1")+COUNTIF(選択式①!B63:U63,"1")+COUNTIF(選択式①!B90:U90,"1")+COUNTIF(選択式①!B117:U117,"1")+COUNTIF(選択式②!B9:U9,"1")+COUNTIF(選択式②!B36:U36,"1")+COUNTIF(選択式②!B63:U63,"1")+COUNTIF(選択式②!B90:U90,"1")+COUNTIF(選択式②!B117:U117,"1")+COUNTIF(選択式③!B9:U9,"1")+COUNTIF(選択式③!B36:U36,"1")+COUNTIF(選択式③!B63:U63,"1")+COUNTIF(選択式③!B90:U90,"1")+COUNTIF(選択式③!B117:U117,"1")+COUNTIF(選択式④!B9:U9,"1")+COUNTIF(選択式④!B36:U36,"1")+COUNTIF(選択式④!B63:U63,"1")+COUNTIF(選択式④!B90:U90,"1")+COUNTIF(選択式④!B117:U117,"1")+COUNTIF(選択式⑤!B9:U9,"1")+COUNTIF(選択式⑤!B36:U36,"1")+COUNTIF(選択式⑤!B63:U63,"1")+COUNTIF(選択式⑤!B90:U90,"1")+COUNTIF(選択式⑤!B117:U117,"1")+COUNTIF(選択式⑥!B9:U9,"1")+COUNTIF(選択式⑥!B36:U36,"1")+COUNTIF(選択式⑥!B63:U63,"1")+COUNTIF(選択式⑥!B90:U90,"1")+COUNTIF(選択式⑥!B117:U117,"1")+COUNTIF(選択式⑦!B9:U9,"1")+COUNTIF(選択式⑦!B36:U36,"1")+COUNTIF(選択式⑦!B63:U63,"1")+COUNTIF(選択式⑦!B90:U90,"1")+COUNTIF(選択式⑦!B117:U117,"1")</f>
        <v>27</v>
      </c>
      <c r="F100" s="33">
        <f>E100/$E$104</f>
        <v>5.4766734279918863E-2</v>
      </c>
    </row>
    <row r="101" spans="1:9" x14ac:dyDescent="0.4">
      <c r="B101" s="29" t="s">
        <v>786</v>
      </c>
      <c r="C101" s="25"/>
      <c r="D101" s="26"/>
      <c r="E101" s="3">
        <f>COUNTIF(選択式①!B9:U9,"2")+COUNTIF(選択式①!B36:U36,"2")+COUNTIF(選択式①!B63:U63,"2")+COUNTIF(選択式①!B90:U90,"2")+COUNTIF(選択式①!B117:U117,"2")+COUNTIF(選択式②!B9:U9,"2")+COUNTIF(選択式②!B36:U36,"2")+COUNTIF(選択式②!B63:U63,"2")+COUNTIF(選択式②!B90:U90,"2")+COUNTIF(選択式②!B117:U117,"2")+COUNTIF(選択式③!B9:U9,"2")+COUNTIF(選択式③!B36:U36,"2")+COUNTIF(選択式③!B63:U63,"2")+COUNTIF(選択式③!B90:U90,"2")+COUNTIF(選択式③!B117:U117,"2")+COUNTIF(選択式④!B9:U9,"2")+COUNTIF(選択式④!B36:U36,"2")+COUNTIF(選択式④!B63:U63,"2")+COUNTIF(選択式④!B90:U90,"2")+COUNTIF(選択式④!B117:U117,"2")+COUNTIF(選択式⑤!B9:U9,"2")+COUNTIF(選択式⑤!B36:U36,"2")+COUNTIF(選択式⑤!B63:U63,"2")+COUNTIF(選択式⑤!B90:U90,"2")+COUNTIF(選択式⑤!B117:U117,"2")+COUNTIF(選択式⑥!B9:U9,"2")+COUNTIF(選択式⑥!B36:U36,"2")+COUNTIF(選択式⑥!B63:U63,"2")+COUNTIF(選択式⑥!B90:U90,"2")+COUNTIF(選択式⑥!B117:U117,"2")+COUNTIF(選択式⑦!B9:U9,"2")+COUNTIF(選択式⑦!B36:U36,"2")+COUNTIF(選択式⑦!B63:U63,"2")+COUNTIF(選択式⑦!B90:U90,"2")+COUNTIF(選択式⑦!B117:U117,"2")</f>
        <v>252</v>
      </c>
      <c r="F101" s="33">
        <f t="shared" ref="F101:F103" si="4">E101/$E$104</f>
        <v>0.51115618661257611</v>
      </c>
      <c r="H101" s="120" t="s">
        <v>734</v>
      </c>
      <c r="I101" s="122"/>
    </row>
    <row r="102" spans="1:9" x14ac:dyDescent="0.4">
      <c r="B102" s="29" t="s">
        <v>787</v>
      </c>
      <c r="C102" s="25"/>
      <c r="D102" s="26"/>
      <c r="E102" s="3">
        <f>COUNTIF(選択式①!B9:U9,"3")+COUNTIF(選択式①!B36:U36,"3")+COUNTIF(選択式①!B63:U63,"3")+COUNTIF(選択式①!B90:U90,"3")+COUNTIF(選択式①!B117:U117,"3")+COUNTIF(選択式②!B9:U9,"3")+COUNTIF(選択式②!B36:U36,"3")+COUNTIF(選択式②!B63:U63,"3")+COUNTIF(選択式②!B90:U90,"3")+COUNTIF(選択式②!B117:U117,"3")+COUNTIF(選択式③!B9:U9,"3")+COUNTIF(選択式③!B36:U36,"3")+COUNTIF(選択式③!B63:U63,"3")+COUNTIF(選択式③!B90:U90,"3")+COUNTIF(選択式③!B117:U117,"3")+COUNTIF(選択式④!B9:U9,"3")+COUNTIF(選択式④!B36:U36,"3")+COUNTIF(選択式④!B63:U63,"3")+COUNTIF(選択式④!B90:U90,"3")+COUNTIF(選択式④!B117:U117,"3")+COUNTIF(選択式⑤!B9:U9,"3")+COUNTIF(選択式⑤!B36:U36,"3")+COUNTIF(選択式⑤!B63:U63,"3")+COUNTIF(選択式⑤!B90:U90,"3")+COUNTIF(選択式⑤!B117:U117,"3")+COUNTIF(選択式⑥!B9:U9,"3")+COUNTIF(選択式⑥!B36:U36,"3")+COUNTIF(選択式⑥!B63:U63,"3")+COUNTIF(選択式⑥!B90:U90,"3")+COUNTIF(選択式⑥!B117:U117,"3")+COUNTIF(選択式⑦!B9:U9,"3")+COUNTIF(選択式⑦!B36:U36,"3")+COUNTIF(選択式⑦!B63:U63,"3")+COUNTIF(選択式⑦!B90:U90,"3")+COUNTIF(選択式⑦!B117:U117,"3")</f>
        <v>199</v>
      </c>
      <c r="F102" s="33">
        <f t="shared" si="4"/>
        <v>0.40365111561866124</v>
      </c>
      <c r="H102" s="120">
        <f>COUNTIF(選択式①!B9:U9,"0")+COUNTIF(選択式①!B36:U36,"0")+COUNTIF(選択式①!B63:U63,"0")+COUNTIF(選択式①!B90:U90,"0")+COUNTIF(選択式①!B117:U117,"0")+COUNTIF(選択式②!B9:U9,"0")+COUNTIF(選択式②!B36:U36,"0")+COUNTIF(選択式②!B63:U63,"0")+COUNTIF(選択式②!B90:U90,"0")+COUNTIF(選択式②!B117:U117,"0")+COUNTIF(選択式③!B9:U9,"0")+COUNTIF(選択式③!B36:U36,"0")+COUNTIF(選択式③!B63:U63,"0")+COUNTIF(選択式③!B90:U90,"0")+COUNTIF(選択式③!B117:U117,"0")+COUNTIF(選択式④!B9:U9,"0")+COUNTIF(選択式④!B36:U36,"0")+COUNTIF(選択式④!B63:U63,"0")+COUNTIF(選択式④!B90:U90,"0")+COUNTIF(選択式④!B117:U117,"0")+COUNTIF(選択式⑤!B9:U9,"0")+COUNTIF(選択式⑤!B36:U36,"0")+COUNTIF(選択式⑤!B63:U63,"0")+COUNTIF(選択式⑤!B90:U90,"0")+COUNTIF(選択式⑤!B117:U117,"0")+COUNTIF(選択式⑥!B9:U9,"0")+COUNTIF(選択式⑥!B36:U36,"0")+COUNTIF(選択式⑥!B63:U63,"0")+COUNTIF(選択式⑥!B90:U90,"0")+COUNTIF(選択式⑥!B117:U117,"0")+COUNTIF(選択式⑦!B9:U9,"0")+COUNTIF(選択式⑦!B36:U36,"0")+COUNTIF(選択式⑦!B63:U63,"0")+COUNTIF(選択式⑦!B90:U90,"0")+COUNTIF(選択式⑦!B117:U117,"0")</f>
        <v>48</v>
      </c>
      <c r="I102" s="122"/>
    </row>
    <row r="103" spans="1:9" x14ac:dyDescent="0.4">
      <c r="B103" s="29" t="s">
        <v>788</v>
      </c>
      <c r="C103" s="25"/>
      <c r="D103" s="26"/>
      <c r="E103" s="3">
        <f>COUNTIF(選択式①!B9:U9,"4")+COUNTIF(選択式①!B36:U36,"4")+COUNTIF(選択式①!B63:U63,"4")+COUNTIF(選択式①!B90:U90,"4")+COUNTIF(選択式①!B117:U117,"4")+COUNTIF(選択式②!B9:U9,"4")+COUNTIF(選択式②!B36:U36,"4")+COUNTIF(選択式②!B63:U63,"4")+COUNTIF(選択式②!B90:U90,"4")+COUNTIF(選択式②!B117:U117,"4")+COUNTIF(選択式③!B9:U9,"4")+COUNTIF(選択式③!B36:U36,"4")+COUNTIF(選択式③!B63:U63,"4")+COUNTIF(選択式③!B90:U90,"4")+COUNTIF(選択式③!B117:U117,"4")+COUNTIF(選択式④!B9:U9,"4")+COUNTIF(選択式④!B36:U36,"4")+COUNTIF(選択式④!B63:U63,"4")+COUNTIF(選択式④!B90:U90,"4")+COUNTIF(選択式④!B117:U117,"4")+COUNTIF(選択式⑤!B9:U9,"4")+COUNTIF(選択式⑤!B36:U36,"4")+COUNTIF(選択式⑤!B63:U63,"4")+COUNTIF(選択式⑤!B90:U90,"4")+COUNTIF(選択式⑤!B117:U117,"4")+COUNTIF(選択式⑥!B9:U9,"4")+COUNTIF(選択式⑥!B36:U36,"4")+COUNTIF(選択式⑥!B63:U63,"4")+COUNTIF(選択式⑥!B90:U90,"4")+COUNTIF(選択式⑥!B117:U117,"4")+COUNTIF(選択式⑦!B9:U9,"4")+COUNTIF(選択式⑦!B36:U36,"4")+COUNTIF(選択式⑦!B63:U63,"4")+COUNTIF(選択式⑦!B90:U90,"4")+COUNTIF(選択式⑦!B117:U117,"4")</f>
        <v>15</v>
      </c>
      <c r="F103" s="33">
        <f t="shared" si="4"/>
        <v>3.0425963488843813E-2</v>
      </c>
    </row>
    <row r="104" spans="1:9" ht="19.5" thickBot="1" x14ac:dyDescent="0.45">
      <c r="B104" s="120" t="s">
        <v>2434</v>
      </c>
      <c r="C104" s="121"/>
      <c r="D104" s="122"/>
      <c r="E104" s="3">
        <f>SUM(E100:E103)</f>
        <v>493</v>
      </c>
      <c r="F104" s="20"/>
      <c r="H104" s="22" t="s">
        <v>2433</v>
      </c>
      <c r="I104" s="23">
        <f>E104+H102</f>
        <v>541</v>
      </c>
    </row>
    <row r="106" spans="1:9" x14ac:dyDescent="0.4">
      <c r="A106" s="2" t="s">
        <v>739</v>
      </c>
      <c r="B106" t="s">
        <v>767</v>
      </c>
    </row>
    <row r="107" spans="1:9" x14ac:dyDescent="0.4">
      <c r="B107" s="29" t="s">
        <v>785</v>
      </c>
      <c r="C107" s="25"/>
      <c r="D107" s="26"/>
      <c r="E107" s="3">
        <f>COUNTIF(選択式①!B10:U10,"1")+COUNTIF(選択式①!B37:U37,"1")+COUNTIF(選択式①!B64:U64,"1")+COUNTIF(選択式①!B91:U91,"1")+COUNTIF(選択式①!B118:U118,"1")+COUNTIF(選択式②!B10:U10,"1")+COUNTIF(選択式②!B37:U37,"1")+COUNTIF(選択式②!B64:U64,"1")+COUNTIF(選択式②!B91:U91,"1")+COUNTIF(選択式②!B118:U118,"1")+COUNTIF(選択式③!B10:U10,"1")+COUNTIF(選択式③!B37:U37,"1")+COUNTIF(選択式③!B64:U64,"1")+COUNTIF(選択式③!B91:U91,"1")+COUNTIF(選択式③!B118:U118,"1")+COUNTIF(選択式④!B10:U10,"1")+COUNTIF(選択式④!B37:U37,"1")+COUNTIF(選択式④!B64:U64,"1")+COUNTIF(選択式④!B91:U91,"1")+COUNTIF(選択式④!B118:U118,"1")+COUNTIF(選択式⑤!B10:U10,"1")+COUNTIF(選択式⑤!B37:U37,"1")+COUNTIF(選択式⑤!B64:U64,"1")+COUNTIF(選択式⑤!B91:U91,"1")+COUNTIF(選択式⑤!B118:U118,"1")+COUNTIF(選択式⑥!B10:U10,"1")+COUNTIF(選択式⑥!B37:U37,"1")+COUNTIF(選択式⑥!B64:U64,"1")+COUNTIF(選択式⑥!B91:U91,"1")+COUNTIF(選択式⑥!B118:U118,"1")+COUNTIF(選択式⑦!B10:U10,"1")+COUNTIF(選択式⑦!B37:U37,"1")+COUNTIF(選択式⑦!B64:U64,"1")+COUNTIF(選択式⑦!B91:U91,"1")+COUNTIF(選択式⑦!B118:U118,"1")</f>
        <v>36</v>
      </c>
      <c r="F107" s="33">
        <f>E107/$E$111</f>
        <v>7.4534161490683232E-2</v>
      </c>
    </row>
    <row r="108" spans="1:9" x14ac:dyDescent="0.4">
      <c r="B108" s="29" t="s">
        <v>786</v>
      </c>
      <c r="C108" s="25"/>
      <c r="D108" s="26"/>
      <c r="E108" s="3">
        <f>COUNTIF(選択式①!B10:U10,"2")+COUNTIF(選択式①!B37:U37,"2")+COUNTIF(選択式①!B64:U64,"2")+COUNTIF(選択式①!B91:U91,"2")+COUNTIF(選択式①!B118:U118,"2")+COUNTIF(選択式②!B10:U10,"2")+COUNTIF(選択式②!B37:U37,"2")+COUNTIF(選択式②!B64:U64,"2")+COUNTIF(選択式②!B91:U91,"2")+COUNTIF(選択式②!B118:U118,"2")+COUNTIF(選択式③!B10:U10,"2")+COUNTIF(選択式③!B37:U37,"2")+COUNTIF(選択式③!B64:U64,"2")+COUNTIF(選択式③!B91:U91,"2")+COUNTIF(選択式③!B118:U118,"2")+COUNTIF(選択式④!B10:U10,"2")+COUNTIF(選択式④!B37:U37,"2")+COUNTIF(選択式④!B64:U64,"2")+COUNTIF(選択式④!B91:U91,"2")+COUNTIF(選択式④!B118:U118,"2")+COUNTIF(選択式⑤!B10:U10,"2")+COUNTIF(選択式⑤!B37:U37,"2")+COUNTIF(選択式⑤!B64:U64,"2")+COUNTIF(選択式⑤!B91:U91,"2")+COUNTIF(選択式⑤!B118:U118,"2")+COUNTIF(選択式⑥!B10:U10,"2")+COUNTIF(選択式⑥!B37:U37,"2")+COUNTIF(選択式⑥!B64:U64,"2")+COUNTIF(選択式⑥!B91:U91,"2")+COUNTIF(選択式⑥!B118:U118,"2")+COUNTIF(選択式⑦!B10:U10,"2")+COUNTIF(選択式⑦!B37:U37,"2")+COUNTIF(選択式⑦!B64:U64,"2")+COUNTIF(選択式⑦!B91:U91,"2")+COUNTIF(選択式⑦!B118:U118,"2")</f>
        <v>135</v>
      </c>
      <c r="F108" s="33">
        <f t="shared" ref="F108:F110" si="5">E108/$E$111</f>
        <v>0.27950310559006208</v>
      </c>
      <c r="H108" s="120" t="s">
        <v>734</v>
      </c>
      <c r="I108" s="122"/>
    </row>
    <row r="109" spans="1:9" x14ac:dyDescent="0.4">
      <c r="B109" s="29" t="s">
        <v>787</v>
      </c>
      <c r="C109" s="25"/>
      <c r="D109" s="26"/>
      <c r="E109" s="3">
        <f>COUNTIF(選択式①!B10:U10,"3")+COUNTIF(選択式①!B37:U37,"3")+COUNTIF(選択式①!B64:U64,"3")+COUNTIF(選択式①!B91:U91,"3")+COUNTIF(選択式①!B118:U118,"3")+COUNTIF(選択式②!B10:U10,"3")+COUNTIF(選択式②!B37:U37,"3")+COUNTIF(選択式②!B64:U64,"3")+COUNTIF(選択式②!B91:U91,"3")+COUNTIF(選択式②!B118:U118,"3")+COUNTIF(選択式③!B10:U10,"3")+COUNTIF(選択式③!B37:U37,"3")+COUNTIF(選択式③!B64:U64,"3")+COUNTIF(選択式③!B91:U91,"3")+COUNTIF(選択式③!B118:U118,"3")+COUNTIF(選択式④!B10:U10,"3")+COUNTIF(選択式④!B37:U37,"3")+COUNTIF(選択式④!B64:U64,"3")+COUNTIF(選択式④!B91:U91,"3")+COUNTIF(選択式④!B118:U118,"3")+COUNTIF(選択式⑤!B10:U10,"3")+COUNTIF(選択式⑤!B37:U37,"3")+COUNTIF(選択式⑤!B64:U64,"3")+COUNTIF(選択式⑤!B91:U91,"3")+COUNTIF(選択式⑤!B118:U118,"3")+COUNTIF(選択式⑥!B10:U10,"3")+COUNTIF(選択式⑥!B37:U37,"3")+COUNTIF(選択式⑥!B64:U64,"3")+COUNTIF(選択式⑥!B91:U91,"3")+COUNTIF(選択式⑥!B118:U118,"3")+COUNTIF(選択式⑦!B10:U10,"3")+COUNTIF(選択式⑦!B37:U37,"3")+COUNTIF(選択式⑦!B64:U64,"3")+COUNTIF(選択式⑦!B91:U91,"3")+COUNTIF(選択式⑦!B118:U118,"3")</f>
        <v>242</v>
      </c>
      <c r="F109" s="33">
        <f t="shared" si="5"/>
        <v>0.50103519668737062</v>
      </c>
      <c r="H109" s="120">
        <f>COUNTIF(選択式①!B10:U10,"0")+COUNTIF(選択式①!B37:U37,"0")+COUNTIF(選択式①!B64:U64,"0")+COUNTIF(選択式①!B91:U91,"0")+COUNTIF(選択式①!B118:U118,"0")+COUNTIF(選択式②!B10:U10,"0")+COUNTIF(選択式②!B37:U37,"0")+COUNTIF(選択式②!B64:U64,"0")+COUNTIF(選択式②!B91:U91,"0")+COUNTIF(選択式②!B118:U118,"0")+COUNTIF(選択式③!B10:U10,"0")+COUNTIF(選択式③!B37:U37,"0")+COUNTIF(選択式③!B64:U64,"0")+COUNTIF(選択式③!B91:U91,"0")+COUNTIF(選択式③!B118:U118,"0")+COUNTIF(選択式④!B10:U10,"0")+COUNTIF(選択式④!B37:U37,"0")+COUNTIF(選択式④!B64:U64,"0")+COUNTIF(選択式④!B91:U91,"0")+COUNTIF(選択式④!B118:U118,"0")+COUNTIF(選択式⑤!B10:U10,"0")+COUNTIF(選択式⑤!B37:U37,"0")+COUNTIF(選択式⑤!B64:U64,"0")+COUNTIF(選択式⑤!B91:U91,"0")+COUNTIF(選択式⑤!B118:U118,"0")+COUNTIF(選択式⑥!B10:U10,"0")+COUNTIF(選択式⑥!B37:U37,"0")+COUNTIF(選択式⑥!B64:U64,"0")+COUNTIF(選択式⑥!B91:U91,"0")+COUNTIF(選択式⑥!B118:U118,"0")+COUNTIF(選択式⑦!B10:U10,"0")+COUNTIF(選択式⑦!B37:U37,"0")+COUNTIF(選択式⑦!B64:U64,"0")+COUNTIF(選択式⑦!B91:U91,"0")+COUNTIF(選択式⑦!B118:U118,"0")</f>
        <v>58</v>
      </c>
      <c r="I109" s="122"/>
    </row>
    <row r="110" spans="1:9" x14ac:dyDescent="0.4">
      <c r="B110" s="29" t="s">
        <v>788</v>
      </c>
      <c r="C110" s="25"/>
      <c r="D110" s="26"/>
      <c r="E110" s="3">
        <f>COUNTIF(選択式①!B10:U10,"4")+COUNTIF(選択式①!B37:U37,"4")+COUNTIF(選択式①!B64:U64,"4")+COUNTIF(選択式①!B91:U91,"4")+COUNTIF(選択式①!B118:U118,"4")+COUNTIF(選択式②!B10:U10,"4")+COUNTIF(選択式②!B37:U37,"4")+COUNTIF(選択式②!B64:U64,"4")+COUNTIF(選択式②!B91:U91,"4")+COUNTIF(選択式②!B118:U118,"4")+COUNTIF(選択式③!B10:U10,"4")+COUNTIF(選択式③!B37:U37,"4")+COUNTIF(選択式③!B64:U64,"4")+COUNTIF(選択式③!B91:U91,"4")+COUNTIF(選択式③!B118:U118,"4")+COUNTIF(選択式④!B10:U10,"4")+COUNTIF(選択式④!B37:U37,"4")+COUNTIF(選択式④!B64:U64,"4")+COUNTIF(選択式④!B91:U91,"4")+COUNTIF(選択式④!B118:U118,"4")+COUNTIF(選択式⑤!B10:U10,"4")+COUNTIF(選択式⑤!B37:U37,"4")+COUNTIF(選択式⑤!B64:U64,"4")+COUNTIF(選択式⑤!B91:U91,"4")+COUNTIF(選択式⑤!B118:U118,"4")+COUNTIF(選択式⑥!B10:U10,"4")+COUNTIF(選択式⑥!B37:U37,"4")+COUNTIF(選択式⑥!B64:U64,"4")+COUNTIF(選択式⑥!B91:U91,"4")+COUNTIF(選択式⑥!B118:U118,"4")+COUNTIF(選択式⑦!B10:U10,"4")+COUNTIF(選択式⑦!B37:U37,"4")+COUNTIF(選択式⑦!B64:U64,"4")+COUNTIF(選択式⑦!B91:U91,"4")+COUNTIF(選択式⑦!B118:U118,"4")</f>
        <v>70</v>
      </c>
      <c r="F110" s="33">
        <f t="shared" si="5"/>
        <v>0.14492753623188406</v>
      </c>
    </row>
    <row r="111" spans="1:9" ht="19.5" thickBot="1" x14ac:dyDescent="0.45">
      <c r="B111" s="120" t="s">
        <v>2434</v>
      </c>
      <c r="C111" s="121"/>
      <c r="D111" s="122"/>
      <c r="E111" s="3">
        <f>SUM(E107:E110)</f>
        <v>483</v>
      </c>
      <c r="F111" s="20"/>
      <c r="H111" s="22" t="s">
        <v>2433</v>
      </c>
      <c r="I111" s="23">
        <f>E111+H109</f>
        <v>541</v>
      </c>
    </row>
    <row r="113" spans="1:9" x14ac:dyDescent="0.4">
      <c r="A113" s="2" t="s">
        <v>776</v>
      </c>
      <c r="B113" t="s">
        <v>768</v>
      </c>
    </row>
    <row r="114" spans="1:9" x14ac:dyDescent="0.4">
      <c r="B114" s="29" t="s">
        <v>785</v>
      </c>
      <c r="C114" s="25"/>
      <c r="D114" s="26"/>
      <c r="E114" s="3">
        <f>COUNTIF(選択式①!B11:U11,"1")+COUNTIF(選択式①!B38:U38,"1")+COUNTIF(選択式①!B65:U65,"1")+COUNTIF(選択式①!B92:U92,"1")+COUNTIF(選択式①!B119:U119,"1")+COUNTIF(選択式②!B11:U11,"1")+COUNTIF(選択式②!B38:U38,"1")+COUNTIF(選択式②!B65:U65,"1")+COUNTIF(選択式②!B92:U92,"1")+COUNTIF(選択式②!B119:U119,"1")+COUNTIF(選択式③!B11:U11,"1")+COUNTIF(選択式③!B38:U38,"1")+COUNTIF(選択式③!B65:U65,"1")+COUNTIF(選択式③!B92:U92,"1")+COUNTIF(選択式③!B119:U119,"1")+COUNTIF(選択式④!B11:U11,"1")+COUNTIF(選択式④!B38:U38,"1")+COUNTIF(選択式④!B65:U65,"1")+COUNTIF(選択式④!B92:U92,"1")+COUNTIF(選択式④!B119:U119,"1")+COUNTIF(選択式⑤!B11:U11,"1")+COUNTIF(選択式⑤!B38:U38,"1")+COUNTIF(選択式⑤!B65:U65,"1")+COUNTIF(選択式⑤!B92:U92,"1")+COUNTIF(選択式⑤!B119:U119,"1")+COUNTIF(選択式⑥!B11:U11,"1")+COUNTIF(選択式⑥!B38:U38,"1")+COUNTIF(選択式⑥!B65:U65,"1")+COUNTIF(選択式⑥!B92:U92,"1")+COUNTIF(選択式⑥!B119:U119,"1")+COUNTIF(選択式⑦!B11:U11,"1")+COUNTIF(選択式⑦!B38:U38,"1")+COUNTIF(選択式⑦!B65:U65,"1")+COUNTIF(選択式⑦!B92:U92,"1")+COUNTIF(選択式⑦!B119:U119,"1")</f>
        <v>56</v>
      </c>
      <c r="F114" s="33">
        <f>E114/$E$118</f>
        <v>0.11405295315682282</v>
      </c>
    </row>
    <row r="115" spans="1:9" x14ac:dyDescent="0.4">
      <c r="B115" s="29" t="s">
        <v>786</v>
      </c>
      <c r="C115" s="25"/>
      <c r="D115" s="26"/>
      <c r="E115" s="3">
        <f>COUNTIF(選択式①!B11:U11,"2")+COUNTIF(選択式①!B38:U38,"2")+COUNTIF(選択式①!B65:U65,"2")+COUNTIF(選択式①!B92:U92,"2")+COUNTIF(選択式①!B119:U119,"2")+COUNTIF(選択式②!B11:U11,"2")+COUNTIF(選択式②!B38:U38,"2")+COUNTIF(選択式②!B65:U65,"2")+COUNTIF(選択式②!B92:U92,"2")+COUNTIF(選択式②!B119:U119,"2")+COUNTIF(選択式③!B11:U11,"2")+COUNTIF(選択式③!B38:U38,"2")+COUNTIF(選択式③!B65:U65,"2")+COUNTIF(選択式③!B92:U92,"2")+COUNTIF(選択式③!B119:U119,"2")+COUNTIF(選択式④!B11:U11,"2")+COUNTIF(選択式④!B38:U38,"2")+COUNTIF(選択式④!B65:U65,"2")+COUNTIF(選択式④!B92:U92,"2")+COUNTIF(選択式④!B119:U119,"2")+COUNTIF(選択式⑤!B11:U11,"2")+COUNTIF(選択式⑤!B38:U38,"2")+COUNTIF(選択式⑤!B65:U65,"2")+COUNTIF(選択式⑤!B92:U92,"2")+COUNTIF(選択式⑤!B119:U119,"2")+COUNTIF(選択式⑥!B11:U11,"2")+COUNTIF(選択式⑥!B38:U38,"2")+COUNTIF(選択式⑥!B65:U65,"2")+COUNTIF(選択式⑥!B92:U92,"2")+COUNTIF(選択式⑥!B119:U119,"2")+COUNTIF(選択式⑦!B11:U11,"2")+COUNTIF(選択式⑦!B38:U38,"2")+COUNTIF(選択式⑦!B65:U65,"2")+COUNTIF(選択式⑦!B92:U92,"2")+COUNTIF(選択式⑦!B119:U119,"2")</f>
        <v>155</v>
      </c>
      <c r="F115" s="33">
        <f t="shared" ref="F115:F117" si="6">E115/$E$118</f>
        <v>0.31568228105906315</v>
      </c>
      <c r="H115" s="120" t="s">
        <v>734</v>
      </c>
      <c r="I115" s="122"/>
    </row>
    <row r="116" spans="1:9" x14ac:dyDescent="0.4">
      <c r="B116" s="29" t="s">
        <v>787</v>
      </c>
      <c r="C116" s="25"/>
      <c r="D116" s="26"/>
      <c r="E116" s="3">
        <f>COUNTIF(選択式①!B11:U11,"3")+COUNTIF(選択式①!B38:U38,"3")+COUNTIF(選択式①!B65:U65,"3")+COUNTIF(選択式①!B92:U92,"3")+COUNTIF(選択式①!B119:U119,"3")+COUNTIF(選択式②!B11:U11,"3")+COUNTIF(選択式②!B38:U38,"3")+COUNTIF(選択式②!B65:U65,"3")+COUNTIF(選択式②!B92:U92,"3")+COUNTIF(選択式②!B119:U119,"3")+COUNTIF(選択式③!B11:U11,"3")+COUNTIF(選択式③!B38:U38,"3")+COUNTIF(選択式③!B65:U65,"3")+COUNTIF(選択式③!B92:U92,"3")+COUNTIF(選択式③!B119:U119,"3")+COUNTIF(選択式④!B11:U11,"3")+COUNTIF(選択式④!B38:U38,"3")+COUNTIF(選択式④!B65:U65,"3")+COUNTIF(選択式④!B92:U92,"3")+COUNTIF(選択式④!B119:U119,"3")+COUNTIF(選択式⑤!B11:U11,"3")+COUNTIF(選択式⑤!B38:U38,"3")+COUNTIF(選択式⑤!B65:U65,"3")+COUNTIF(選択式⑤!B92:U92,"3")+COUNTIF(選択式⑤!B119:U119,"3")+COUNTIF(選択式⑥!B11:U11,"3")+COUNTIF(選択式⑥!B38:U38,"3")+COUNTIF(選択式⑥!B65:U65,"3")+COUNTIF(選択式⑥!B92:U92,"3")+COUNTIF(選択式⑥!B119:U119,"3")+COUNTIF(選択式⑦!B11:U11,"3")+COUNTIF(選択式⑦!B38:U38,"3")+COUNTIF(選択式⑦!B65:U65,"3")+COUNTIF(選択式⑦!B92:U92,"3")+COUNTIF(選択式⑦!B119:U119,"3")</f>
        <v>215</v>
      </c>
      <c r="F116" s="33">
        <f t="shared" si="6"/>
        <v>0.43788187372708759</v>
      </c>
      <c r="H116" s="120">
        <f>COUNTIF(選択式①!B11:U11,"0")+COUNTIF(選択式①!B38:U38,"0")+COUNTIF(選択式①!B65:U65,"0")+COUNTIF(選択式①!B92:U92,"0")+COUNTIF(選択式①!B119:U119,"0")+COUNTIF(選択式②!B11:U11,"0")+COUNTIF(選択式②!B38:U38,"0")+COUNTIF(選択式②!B65:U65,"0")+COUNTIF(選択式②!B92:U92,"0")+COUNTIF(選択式②!B119:U119,"0")+COUNTIF(選択式③!B11:U11,"0")+COUNTIF(選択式③!B38:U38,"0")+COUNTIF(選択式③!B65:U65,"0")+COUNTIF(選択式③!B92:U92,"0")+COUNTIF(選択式③!B119:U119,"0")+COUNTIF(選択式④!B11:U11,"0")+COUNTIF(選択式④!B38:U38,"0")+COUNTIF(選択式④!B65:U65,"0")+COUNTIF(選択式④!B92:U92,"0")+COUNTIF(選択式④!B119:U119,"0")+COUNTIF(選択式⑤!B11:U11,"0")+COUNTIF(選択式⑤!B38:U38,"0")+COUNTIF(選択式⑤!B65:U65,"0")+COUNTIF(選択式⑤!B92:U92,"0")+COUNTIF(選択式⑤!B119:U119,"0")+COUNTIF(選択式⑥!B11:U11,"0")+COUNTIF(選択式⑥!B38:U38,"0")+COUNTIF(選択式⑥!B65:U65,"0")+COUNTIF(選択式⑥!B92:U92,"0")+COUNTIF(選択式⑥!B119:U119,"0")+COUNTIF(選択式⑦!B11:U11,"0")+COUNTIF(選択式⑦!B38:U38,"0")+COUNTIF(選択式⑦!B65:U65,"0")+COUNTIF(選択式⑦!B92:U92,"0")+COUNTIF(選択式⑦!B119:U119,"0")</f>
        <v>50</v>
      </c>
      <c r="I116" s="122"/>
    </row>
    <row r="117" spans="1:9" x14ac:dyDescent="0.4">
      <c r="B117" s="29" t="s">
        <v>788</v>
      </c>
      <c r="C117" s="25"/>
      <c r="D117" s="26"/>
      <c r="E117" s="3">
        <f>COUNTIF(選択式①!B11:U11,"4")+COUNTIF(選択式①!B38:U38,"4")+COUNTIF(選択式①!B65:U65,"4")+COUNTIF(選択式①!B92:U92,"4")+COUNTIF(選択式①!B119:U119,"4")+COUNTIF(選択式②!B11:U11,"4")+COUNTIF(選択式②!B38:U38,"4")+COUNTIF(選択式②!B65:U65,"4")+COUNTIF(選択式②!B92:U92,"4")+COUNTIF(選択式②!B119:U119,"4")+COUNTIF(選択式③!B11:U11,"4")+COUNTIF(選択式③!B38:U38,"4")+COUNTIF(選択式③!B65:U65,"4")+COUNTIF(選択式③!B92:U92,"4")+COUNTIF(選択式③!B119:U119,"4")+COUNTIF(選択式④!B11:U11,"4")+COUNTIF(選択式④!B38:U38,"4")+COUNTIF(選択式④!B65:U65,"4")+COUNTIF(選択式④!B92:U92,"4")+COUNTIF(選択式④!B119:U119,"4")+COUNTIF(選択式⑤!B11:U11,"4")+COUNTIF(選択式⑤!B38:U38,"4")+COUNTIF(選択式⑤!B65:U65,"4")+COUNTIF(選択式⑤!B92:U92,"4")+COUNTIF(選択式⑤!B119:U119,"4")+COUNTIF(選択式⑥!B11:U11,"4")+COUNTIF(選択式⑥!B38:U38,"4")+COUNTIF(選択式⑥!B65:U65,"4")+COUNTIF(選択式⑥!B92:U92,"4")+COUNTIF(選択式⑥!B119:U119,"4")+COUNTIF(選択式⑦!B11:U11,"4")+COUNTIF(選択式⑦!B38:U38,"4")+COUNTIF(選択式⑦!B65:U65,"4")+COUNTIF(選択式⑦!B92:U92,"4")+COUNTIF(選択式⑦!B119:U119,"4")</f>
        <v>65</v>
      </c>
      <c r="F117" s="33">
        <f t="shared" si="6"/>
        <v>0.13238289205702647</v>
      </c>
    </row>
    <row r="118" spans="1:9" ht="19.5" thickBot="1" x14ac:dyDescent="0.45">
      <c r="B118" s="120" t="s">
        <v>2434</v>
      </c>
      <c r="C118" s="121"/>
      <c r="D118" s="122"/>
      <c r="E118" s="3">
        <f>SUM(E114:E117)</f>
        <v>491</v>
      </c>
      <c r="F118" s="20"/>
      <c r="H118" s="22" t="s">
        <v>2433</v>
      </c>
      <c r="I118" s="23">
        <f>E118+H116</f>
        <v>541</v>
      </c>
    </row>
    <row r="120" spans="1:9" x14ac:dyDescent="0.4">
      <c r="A120" s="2" t="s">
        <v>777</v>
      </c>
      <c r="B120" t="s">
        <v>769</v>
      </c>
    </row>
    <row r="121" spans="1:9" x14ac:dyDescent="0.4">
      <c r="B121" s="29" t="s">
        <v>785</v>
      </c>
      <c r="C121" s="25"/>
      <c r="D121" s="26"/>
      <c r="E121" s="3">
        <f>COUNTIF(選択式①!B12:U12,"1")+COUNTIF(選択式①!B39:U39,"1")+COUNTIF(選択式①!B66:U66,"1")+COUNTIF(選択式①!B93:U93,"1")+COUNTIF(選択式①!B120:U120,"1")+COUNTIF(選択式②!B12:U12,"1")+COUNTIF(選択式②!B39:U39,"1")+COUNTIF(選択式②!B66:U66,"1")+COUNTIF(選択式②!B93:U93,"1")+COUNTIF(選択式②!B120:U120,"1")+COUNTIF(選択式③!B12:U12,"1")+COUNTIF(選択式③!B39:U39,"1")+COUNTIF(選択式③!B66:U66,"1")+COUNTIF(選択式③!B93:U93,"1")+COUNTIF(選択式③!B120:U120,"1")+COUNTIF(選択式④!B12:U12,"1")+COUNTIF(選択式④!B39:U39,"1")+COUNTIF(選択式④!B66:U66,"1")+COUNTIF(選択式④!B93:U93,"1")+COUNTIF(選択式④!B120:U120,"1")+COUNTIF(選択式⑤!B12:U12,"1")+COUNTIF(選択式⑤!B39:U39,"1")+COUNTIF(選択式⑤!B66:U66,"1")+COUNTIF(選択式⑤!B93:U93,"1")+COUNTIF(選択式⑤!B120:U120,"1")+COUNTIF(選択式⑥!B12:U12,"1")+COUNTIF(選択式⑥!B39:U39,"1")+COUNTIF(選択式⑥!B66:U66,"1")+COUNTIF(選択式⑥!B93:U93,"1")+COUNTIF(選択式⑥!B120:U120,"1")+COUNTIF(選択式⑦!B12:U12,"1")+COUNTIF(選択式⑦!B39:U39,"1")+COUNTIF(選択式⑦!B66:U66,"1")+COUNTIF(選択式⑦!B93:U93,"1")+COUNTIF(選択式⑦!B120:U120,"1")</f>
        <v>9</v>
      </c>
      <c r="F121" s="33">
        <f>E121/$E$125</f>
        <v>1.9027484143763214E-2</v>
      </c>
    </row>
    <row r="122" spans="1:9" x14ac:dyDescent="0.4">
      <c r="B122" s="29" t="s">
        <v>786</v>
      </c>
      <c r="C122" s="25"/>
      <c r="D122" s="26"/>
      <c r="E122" s="3">
        <f>COUNTIF(選択式①!B12:U12,"2")+COUNTIF(選択式①!B39:U39,"2")+COUNTIF(選択式①!B66:U66,"2")+COUNTIF(選択式①!B93:U93,"2")+COUNTIF(選択式①!B120:U120,"2")+COUNTIF(選択式②!B12:U12,"2")+COUNTIF(選択式②!B39:U39,"2")+COUNTIF(選択式②!B66:U66,"2")+COUNTIF(選択式②!B93:U93,"2")+COUNTIF(選択式②!B120:U120,"2")+COUNTIF(選択式③!B12:U12,"2")+COUNTIF(選択式③!B39:U39,"2")+COUNTIF(選択式③!B66:U66,"2")+COUNTIF(選択式③!B93:U93,"2")+COUNTIF(選択式③!B120:U120,"2")+COUNTIF(選択式④!B12:U12,"2")+COUNTIF(選択式④!B39:U39,"2")+COUNTIF(選択式④!B66:U66,"2")+COUNTIF(選択式④!B93:U93,"2")+COUNTIF(選択式④!B120:U120,"2")+COUNTIF(選択式⑤!B12:U12,"2")+COUNTIF(選択式⑤!B39:U39,"2")+COUNTIF(選択式⑤!B66:U66,"2")+COUNTIF(選択式⑤!B93:U93,"2")+COUNTIF(選択式⑤!B120:U120,"2")+COUNTIF(選択式⑥!B12:U12,"2")+COUNTIF(選択式⑥!B39:U39,"2")+COUNTIF(選択式⑥!B66:U66,"2")+COUNTIF(選択式⑥!B93:U93,"2")+COUNTIF(選択式⑥!B120:U120,"2")+COUNTIF(選択式⑦!B12:U12,"2")+COUNTIF(選択式⑦!B39:U39,"2")+COUNTIF(選択式⑦!B66:U66,"2")+COUNTIF(選択式⑦!B93:U93,"2")+COUNTIF(選択式⑦!B120:U120,"2")</f>
        <v>64</v>
      </c>
      <c r="F122" s="33">
        <f t="shared" ref="F122:F124" si="7">E122/$E$125</f>
        <v>0.13530655391120508</v>
      </c>
      <c r="H122" s="120" t="s">
        <v>734</v>
      </c>
      <c r="I122" s="122"/>
    </row>
    <row r="123" spans="1:9" x14ac:dyDescent="0.4">
      <c r="B123" s="29" t="s">
        <v>787</v>
      </c>
      <c r="C123" s="25"/>
      <c r="D123" s="26"/>
      <c r="E123" s="3">
        <f>COUNTIF(選択式①!B12:U12,"3")+COUNTIF(選択式①!B39:U39,"3")+COUNTIF(選択式①!B66:U66,"3")+COUNTIF(選択式①!B93:U93,"3")+COUNTIF(選択式①!B120:U120,"3")+COUNTIF(選択式②!B12:U12,"3")+COUNTIF(選択式②!B39:U39,"3")+COUNTIF(選択式②!B66:U66,"3")+COUNTIF(選択式②!B93:U93,"3")+COUNTIF(選択式②!B120:U120,"3")+COUNTIF(選択式③!B12:U12,"3")+COUNTIF(選択式③!B39:U39,"3")+COUNTIF(選択式③!B66:U66,"3")+COUNTIF(選択式③!B93:U93,"3")+COUNTIF(選択式③!B120:U120,"3")+COUNTIF(選択式④!B12:U12,"3")+COUNTIF(選択式④!B39:U39,"3")+COUNTIF(選択式④!B66:U66,"3")+COUNTIF(選択式④!B93:U93,"3")+COUNTIF(選択式④!B120:U120,"3")+COUNTIF(選択式⑤!B12:U12,"3")+COUNTIF(選択式⑤!B39:U39,"3")+COUNTIF(選択式⑤!B66:U66,"3")+COUNTIF(選択式⑤!B93:U93,"3")+COUNTIF(選択式⑤!B120:U120,"3")+COUNTIF(選択式⑥!B12:U12,"3")+COUNTIF(選択式⑥!B39:U39,"3")+COUNTIF(選択式⑥!B66:U66,"3")+COUNTIF(選択式⑥!B93:U93,"3")+COUNTIF(選択式⑥!B120:U120,"3")+COUNTIF(選択式⑦!B12:U12,"3")+COUNTIF(選択式⑦!B39:U39,"3")+COUNTIF(選択式⑦!B66:U66,"3")+COUNTIF(選択式⑦!B93:U93,"3")+COUNTIF(選択式⑦!B120:U120,"3")</f>
        <v>275</v>
      </c>
      <c r="F123" s="33">
        <f t="shared" si="7"/>
        <v>0.58139534883720934</v>
      </c>
      <c r="H123" s="120">
        <f>COUNTIF(選択式①!B12:U12,"0")+COUNTIF(選択式①!B39:U39,"0")+COUNTIF(選択式①!B66:U66,"0")+COUNTIF(選択式①!B93:U93,"0")+COUNTIF(選択式①!B120:U120,"0")+COUNTIF(選択式②!B12:U12,"0")+COUNTIF(選択式②!B39:U39,"0")+COUNTIF(選択式②!B66:U66,"0")+COUNTIF(選択式②!B93:U93,"0")+COUNTIF(選択式②!B120:U120,"0")+COUNTIF(選択式③!B12:U12,"0")+COUNTIF(選択式③!B39:U39,"0")+COUNTIF(選択式③!B66:U66,"0")+COUNTIF(選択式③!B93:U93,"0")+COUNTIF(選択式③!B120:U120,"0")+COUNTIF(選択式④!B12:U12,"0")+COUNTIF(選択式④!B39:U39,"0")+COUNTIF(選択式④!B66:U66,"0")+COUNTIF(選択式④!B93:U93,"0")+COUNTIF(選択式④!B120:U120,"0")+COUNTIF(選択式⑤!B12:U12,"0")+COUNTIF(選択式⑤!B39:U39,"0")+COUNTIF(選択式⑤!B66:U66,"0")+COUNTIF(選択式⑤!B93:U93,"0")+COUNTIF(選択式⑤!B120:U120,"0")+COUNTIF(選択式⑥!B12:U12,"0")+COUNTIF(選択式⑥!B39:U39,"0")+COUNTIF(選択式⑥!B66:U66,"0")+COUNTIF(選択式⑥!B93:U93,"0")+COUNTIF(選択式⑥!B120:U120,"0")+COUNTIF(選択式⑦!B12:U12,"0")+COUNTIF(選択式⑦!B39:U39,"0")+COUNTIF(選択式⑦!B66:U66,"0")+COUNTIF(選択式⑦!B93:U93,"0")+COUNTIF(選択式⑦!B120:U120,"0")</f>
        <v>68</v>
      </c>
      <c r="I123" s="122"/>
    </row>
    <row r="124" spans="1:9" x14ac:dyDescent="0.4">
      <c r="B124" s="29" t="s">
        <v>788</v>
      </c>
      <c r="C124" s="25"/>
      <c r="D124" s="26"/>
      <c r="E124" s="3">
        <f>COUNTIF(選択式①!B12:U12,"4")+COUNTIF(選択式①!B39:U39,"4")+COUNTIF(選択式①!B66:U66,"4")+COUNTIF(選択式①!B93:U93,"4")+COUNTIF(選択式①!B120:U120,"4")+COUNTIF(選択式②!B12:U12,"4")+COUNTIF(選択式②!B39:U39,"4")+COUNTIF(選択式②!B66:U66,"4")+COUNTIF(選択式②!B93:U93,"4")+COUNTIF(選択式②!B120:U120,"4")+COUNTIF(選択式③!B12:U12,"4")+COUNTIF(選択式③!B39:U39,"4")+COUNTIF(選択式③!B66:U66,"4")+COUNTIF(選択式③!B93:U93,"4")+COUNTIF(選択式③!B120:U120,"4")+COUNTIF(選択式④!B12:U12,"4")+COUNTIF(選択式④!B39:U39,"4")+COUNTIF(選択式④!B66:U66,"4")+COUNTIF(選択式④!B93:U93,"4")+COUNTIF(選択式④!B120:U120,"4")+COUNTIF(選択式⑤!B12:U12,"4")+COUNTIF(選択式⑤!B39:U39,"4")+COUNTIF(選択式⑤!B66:U66,"4")+COUNTIF(選択式⑤!B93:U93,"4")+COUNTIF(選択式⑤!B120:U120,"4")+COUNTIF(選択式⑥!B12:U12,"4")+COUNTIF(選択式⑥!B39:U39,"4")+COUNTIF(選択式⑥!B66:U66,"4")+COUNTIF(選択式⑥!B93:U93,"4")+COUNTIF(選択式⑥!B120:U120,"4")+COUNTIF(選択式⑦!B12:U12,"4")+COUNTIF(選択式⑦!B39:U39,"4")+COUNTIF(選択式⑦!B66:U66,"4")+COUNTIF(選択式⑦!B93:U93,"4")+COUNTIF(選択式⑦!B120:U120,"4")</f>
        <v>125</v>
      </c>
      <c r="F124" s="33">
        <f t="shared" si="7"/>
        <v>0.26427061310782241</v>
      </c>
    </row>
    <row r="125" spans="1:9" ht="19.5" thickBot="1" x14ac:dyDescent="0.45">
      <c r="B125" s="120" t="s">
        <v>2434</v>
      </c>
      <c r="C125" s="121"/>
      <c r="D125" s="122"/>
      <c r="E125" s="3">
        <f>SUM(E121:E124)</f>
        <v>473</v>
      </c>
      <c r="F125" s="20"/>
      <c r="H125" s="22" t="s">
        <v>2433</v>
      </c>
      <c r="I125" s="23">
        <f>E125+H123</f>
        <v>541</v>
      </c>
    </row>
    <row r="127" spans="1:9" x14ac:dyDescent="0.4">
      <c r="A127" s="2" t="s">
        <v>757</v>
      </c>
      <c r="B127" t="s">
        <v>770</v>
      </c>
    </row>
    <row r="128" spans="1:9" x14ac:dyDescent="0.4">
      <c r="B128" s="29" t="s">
        <v>785</v>
      </c>
      <c r="C128" s="25"/>
      <c r="D128" s="25"/>
      <c r="E128" s="41">
        <f>COUNTIF(選択式①!B13:U13,"1")+COUNTIF(選択式①!B40:U40,"1")+COUNTIF(選択式①!B67:U67,"1")+COUNTIF(選択式①!B94:U94,"1")+COUNTIF(選択式①!B121:U121,"1")+COUNTIF(選択式②!B13:U13,"1")+COUNTIF(選択式②!B40:U40,"1")+COUNTIF(選択式②!B67:U67,"1")+COUNTIF(選択式②!B94:U94,"1")+COUNTIF(選択式②!B121:U121,"1")+COUNTIF(選択式③!B13:U13,"1")+COUNTIF(選択式③!B40:U40,"1")+COUNTIF(選択式③!B67:U67,"1")+COUNTIF(選択式③!B94:U94,"1")+COUNTIF(選択式③!B121:U121,"1")+COUNTIF(選択式④!B13:U13,"1")+COUNTIF(選択式④!B40:U40,"1")+COUNTIF(選択式④!B67:U67,"1")+COUNTIF(選択式④!B94:U94,"1")+COUNTIF(選択式④!B121:U121,"1")+COUNTIF(選択式⑤!B13:U13,"1")+COUNTIF(選択式⑤!B40:U40,"1")+COUNTIF(選択式⑤!B67:U67,"1")+COUNTIF(選択式⑤!B94:U94,"1")+COUNTIF(選択式⑤!B121:U121,"1")+COUNTIF(選択式⑥!B13:U13,"1")+COUNTIF(選択式⑥!B40:U40,"1")+COUNTIF(選択式⑥!B67:U67,"1")+COUNTIF(選択式⑥!B94:U94,"1")+COUNTIF(選択式⑥!B121:U121,"1")+COUNTIF(選択式⑦!B13:U13,"1")+COUNTIF(選択式⑦!B40:U40,"1")+COUNTIF(選択式⑦!B67:U67,"1")+COUNTIF(選択式⑦!B94:U94,"1")+COUNTIF(選択式⑦!B121:U121,"1")</f>
        <v>9</v>
      </c>
      <c r="F128" s="33">
        <f>E128/$E$132</f>
        <v>1.8828451882845189E-2</v>
      </c>
    </row>
    <row r="129" spans="1:9" x14ac:dyDescent="0.4">
      <c r="B129" s="29" t="s">
        <v>786</v>
      </c>
      <c r="C129" s="25"/>
      <c r="D129" s="25"/>
      <c r="E129" s="41">
        <f>COUNTIF(選択式①!B13:U13,"2")+COUNTIF(選択式①!B40:U40,"2")+COUNTIF(選択式①!B67:U67,"2")+COUNTIF(選択式①!B94:U94,"2")+COUNTIF(選択式①!B121:U121,"2")+COUNTIF(選択式②!B13:U13,"2")+COUNTIF(選択式②!B40:U40,"2")+COUNTIF(選択式②!B67:U67,"2")+COUNTIF(選択式②!B94:U94,"2")+COUNTIF(選択式②!B121:U121,"2")+COUNTIF(選択式③!B13:U13,"2")+COUNTIF(選択式③!B40:U40,"2")+COUNTIF(選択式③!B67:U67,"2")+COUNTIF(選択式③!B94:U94,"2")+COUNTIF(選択式③!B121:U121,"2")+COUNTIF(選択式④!B13:U13,"2")+COUNTIF(選択式④!B40:U40,"2")+COUNTIF(選択式④!B67:U67,"2")+COUNTIF(選択式④!B94:U94,"2")+COUNTIF(選択式④!B121:U121,"2")+COUNTIF(選択式⑤!B13:U13,"2")+COUNTIF(選択式⑤!B40:U40,"2")+COUNTIF(選択式⑤!B67:U67,"2")+COUNTIF(選択式⑤!B94:U94,"2")+COUNTIF(選択式⑤!B121:U121,"2")+COUNTIF(選択式⑥!B13:U13,"2")+COUNTIF(選択式⑥!B40:U40,"2")+COUNTIF(選択式⑥!B67:U67,"2")+COUNTIF(選択式⑥!B94:U94,"2")+COUNTIF(選択式⑥!B121:U121,"2")+COUNTIF(選択式⑦!B13:U13,"2")+COUNTIF(選択式⑦!B40:U40,"2")+COUNTIF(選択式⑦!B67:U67,"2")+COUNTIF(選択式⑦!B94:U94,"2")+COUNTIF(選択式⑦!B121:U121,"2")</f>
        <v>36</v>
      </c>
      <c r="F129" s="33">
        <f t="shared" ref="F129:F131" si="8">E129/$E$132</f>
        <v>7.5313807531380755E-2</v>
      </c>
      <c r="H129" s="120" t="s">
        <v>734</v>
      </c>
      <c r="I129" s="122"/>
    </row>
    <row r="130" spans="1:9" x14ac:dyDescent="0.4">
      <c r="B130" s="29" t="s">
        <v>787</v>
      </c>
      <c r="C130" s="25"/>
      <c r="D130" s="25"/>
      <c r="E130" s="41">
        <f>COUNTIF(選択式①!B13:U13,"3")+COUNTIF(選択式①!B40:U40,"3")+COUNTIF(選択式①!B67:U67,"3")+COUNTIF(選択式①!B94:U94,"3")+COUNTIF(選択式①!B121:U121,"3")+COUNTIF(選択式②!B13:U13,"3")+COUNTIF(選択式②!B40:U40,"3")+COUNTIF(選択式②!B67:U67,"3")+COUNTIF(選択式②!B94:U94,"3")+COUNTIF(選択式②!B121:U121,"3")+COUNTIF(選択式③!B13:U13,"3")+COUNTIF(選択式③!B40:U40,"3")+COUNTIF(選択式③!B67:U67,"3")+COUNTIF(選択式③!B94:U94,"3")+COUNTIF(選択式③!B121:U121,"3")+COUNTIF(選択式④!B13:U13,"3")+COUNTIF(選択式④!B40:U40,"3")+COUNTIF(選択式④!B67:U67,"3")+COUNTIF(選択式④!B94:U94,"3")+COUNTIF(選択式④!B121:U121,"3")+COUNTIF(選択式⑤!B13:U13,"3")+COUNTIF(選択式⑤!B40:U40,"3")+COUNTIF(選択式⑤!B67:U67,"3")+COUNTIF(選択式⑤!B94:U94,"3")+COUNTIF(選択式⑤!B121:U121,"3")+COUNTIF(選択式⑥!B13:U13,"3")+COUNTIF(選択式⑥!B40:U40,"3")+COUNTIF(選択式⑥!B67:U67,"3")+COUNTIF(選択式⑥!B94:U94,"3")+COUNTIF(選択式⑥!B121:U121,"3")+COUNTIF(選択式⑦!B13:U13,"3")+COUNTIF(選択式⑦!B40:U40,"3")+COUNTIF(選択式⑦!B67:U67,"3")+COUNTIF(選択式⑦!B94:U94,"3")+COUNTIF(選択式⑦!B121:U121,"3")</f>
        <v>250</v>
      </c>
      <c r="F130" s="33">
        <f t="shared" si="8"/>
        <v>0.52301255230125521</v>
      </c>
      <c r="H130" s="120">
        <f>COUNTIF(選択式①!B13:U13,"0")+COUNTIF(選択式①!B40:U40,"0")+COUNTIF(選択式①!B67:U67,"0")+COUNTIF(選択式①!B94:U94,"0")+COUNTIF(選択式①!B121:U121,"0")+COUNTIF(選択式②!B13:U13,"0")+COUNTIF(選択式②!B40:U40,"0")+COUNTIF(選択式②!B67:U67,"0")+COUNTIF(選択式②!B94:U94,"0")+COUNTIF(選択式②!B121:U121,"0")+COUNTIF(選択式③!B13:U13,"0")+COUNTIF(選択式③!B40:U40,"0")+COUNTIF(選択式③!B67:U67,"0")+COUNTIF(選択式③!B94:U94,"0")+COUNTIF(選択式③!B121:U121,"0")+COUNTIF(選択式④!B13:U13,"0")+COUNTIF(選択式④!B40:U40,"0")+COUNTIF(選択式④!B67:U67,"0")+COUNTIF(選択式④!B94:U94,"0")+COUNTIF(選択式④!B121:U121,"0")+COUNTIF(選択式⑤!B13:U13,"0")+COUNTIF(選択式⑤!B40:U40,"0")+COUNTIF(選択式⑤!B67:U67,"0")+COUNTIF(選択式⑤!B94:U94,"0")+COUNTIF(選択式⑤!B121:U121,"0")+COUNTIF(選択式⑥!B13:U13,"0")+COUNTIF(選択式⑥!B40:U40,"0")+COUNTIF(選択式⑥!B67:U67,"0")+COUNTIF(選択式⑥!B94:U94,"0")+COUNTIF(選択式⑥!B121:U121,"0")+COUNTIF(選択式⑦!B13:U13,"0")+COUNTIF(選択式⑦!B40:U40,"0")+COUNTIF(選択式⑦!B67:U67,"0")+COUNTIF(選択式⑦!B94:U94,"0")+COUNTIF(選択式⑦!B121:U121,"0")</f>
        <v>63</v>
      </c>
      <c r="I130" s="122"/>
    </row>
    <row r="131" spans="1:9" x14ac:dyDescent="0.4">
      <c r="B131" s="29" t="s">
        <v>788</v>
      </c>
      <c r="C131" s="25"/>
      <c r="D131" s="25"/>
      <c r="E131" s="41">
        <f>COUNTIF(選択式①!B13:U13,"4")+COUNTIF(選択式①!B40:U40,"4")+COUNTIF(選択式①!B67:U67,"4")+COUNTIF(選択式①!B94:U94,"4")+COUNTIF(選択式①!B121:U121,"4")+COUNTIF(選択式②!B13:U13,"4")+COUNTIF(選択式②!B40:U40,"4")+COUNTIF(選択式②!B67:U67,"4")+COUNTIF(選択式②!B94:U94,"4")+COUNTIF(選択式②!B121:U121,"4")+COUNTIF(選択式③!B13:U13,"4")+COUNTIF(選択式③!B40:U40,"4")+COUNTIF(選択式③!B67:U67,"4")+COUNTIF(選択式③!B94:U94,"4")+COUNTIF(選択式③!B121:U121,"4")+COUNTIF(選択式④!B13:U13,"4")+COUNTIF(選択式④!B40:U40,"4")+COUNTIF(選択式④!B67:U67,"4")+COUNTIF(選択式④!B94:U94,"4")+COUNTIF(選択式④!B121:U121,"4")+COUNTIF(選択式⑤!B13:U13,"4")+COUNTIF(選択式⑤!B40:U40,"4")+COUNTIF(選択式⑤!B67:U67,"4")+COUNTIF(選択式⑤!B94:U94,"4")+COUNTIF(選択式⑤!B121:U121,"4")+COUNTIF(選択式⑥!B13:U13,"4")+COUNTIF(選択式⑥!B40:U40,"4")+COUNTIF(選択式⑥!B67:U67,"4")+COUNTIF(選択式⑥!B94:U94,"4")+COUNTIF(選択式⑥!B121:U121,"4")+COUNTIF(選択式⑦!B13:U13,"4")+COUNTIF(選択式⑦!B40:U40,"4")+COUNTIF(選択式⑦!B67:U67,"4")+COUNTIF(選択式⑦!B94:U94,"4")+COUNTIF(選択式⑦!B121:U121,"4")</f>
        <v>183</v>
      </c>
      <c r="F131" s="33">
        <f t="shared" si="8"/>
        <v>0.38284518828451886</v>
      </c>
    </row>
    <row r="132" spans="1:9" ht="19.5" thickBot="1" x14ac:dyDescent="0.45">
      <c r="B132" s="126" t="s">
        <v>2434</v>
      </c>
      <c r="C132" s="127"/>
      <c r="D132" s="128"/>
      <c r="E132" s="34">
        <f>SUM(E128:E131)</f>
        <v>478</v>
      </c>
      <c r="F132" s="20"/>
      <c r="H132" s="22" t="s">
        <v>2433</v>
      </c>
      <c r="I132" s="23">
        <f>E132+H130</f>
        <v>541</v>
      </c>
    </row>
    <row r="134" spans="1:9" x14ac:dyDescent="0.4">
      <c r="A134" s="2" t="s">
        <v>778</v>
      </c>
      <c r="B134" t="s">
        <v>771</v>
      </c>
    </row>
    <row r="135" spans="1:9" x14ac:dyDescent="0.4">
      <c r="B135" s="29" t="s">
        <v>785</v>
      </c>
      <c r="C135" s="25"/>
      <c r="D135" s="25"/>
      <c r="E135" s="3">
        <f>COUNTIF(選択式①!B14:U14,"1")+COUNTIF(選択式①!B41:U41,"1")+COUNTIF(選択式①!B68:U68,"1")+COUNTIF(選択式①!B95:U95,"1")+COUNTIF(選択式①!B122:U122,"1")+COUNTIF(選択式②!B14:U14,"1")+COUNTIF(選択式②!B41:U41,"1")+COUNTIF(選択式②!B68:U68,"1")+COUNTIF(選択式②!B95:U95,"1")+COUNTIF(選択式②!B122:U122,"1")+COUNTIF(選択式③!B14:U14,"1")+COUNTIF(選択式③!B41:U41,"1")+COUNTIF(選択式③!B68:U68,"1")+COUNTIF(選択式③!B95:U95,"1")+COUNTIF(選択式③!B122:U122,"1")+COUNTIF(選択式④!B14:U14,"1")+COUNTIF(選択式④!B41:U41,"1")+COUNTIF(選択式④!B68:U68,"1")+COUNTIF(選択式④!B95:U95,"1")+COUNTIF(選択式④!B122:U122,"1")+COUNTIF(選択式⑤!B14:U14,"1")+COUNTIF(選択式⑤!B41:U41,"1")+COUNTIF(選択式⑤!B68:U68,"1")+COUNTIF(選択式⑤!B95:U95,"1")+COUNTIF(選択式⑤!B122:U122,"1")+COUNTIF(選択式⑥!B14:U14,"1")+COUNTIF(選択式⑥!B41:U41,"1")+COUNTIF(選択式⑥!B68:U68,"1")+COUNTIF(選択式⑥!B95:U95,"1")+COUNTIF(選択式⑥!B122:U122,"1")+COUNTIF(選択式⑦!B14:U14,"1")+COUNTIF(選択式⑦!B41:U41,"1")+COUNTIF(選択式⑦!B68:U68,"1")+COUNTIF(選択式⑦!B95:U95,"1")+COUNTIF(選択式⑦!B122:U122,"1")</f>
        <v>9</v>
      </c>
      <c r="F135" s="32">
        <f>E135/$E$139</f>
        <v>1.9067796610169493E-2</v>
      </c>
    </row>
    <row r="136" spans="1:9" x14ac:dyDescent="0.4">
      <c r="B136" s="29" t="s">
        <v>786</v>
      </c>
      <c r="C136" s="25"/>
      <c r="D136" s="25"/>
      <c r="E136" s="3">
        <f>COUNTIF(選択式①!B14:U14,"2")+COUNTIF(選択式①!B41:U41,"2")+COUNTIF(選択式①!B68:U68,"2")+COUNTIF(選択式①!B95:U95,"2")+COUNTIF(選択式①!B122:U122,"2")+COUNTIF(選択式②!B14:U14,"2")+COUNTIF(選択式②!B41:U41,"2")+COUNTIF(選択式②!B68:U68,"2")+COUNTIF(選択式②!B95:U95,"2")+COUNTIF(選択式②!B122:U122,"2")+COUNTIF(選択式③!B14:U14,"2")+COUNTIF(選択式③!B41:U41,"2")+COUNTIF(選択式③!B68:U68,"2")+COUNTIF(選択式③!B95:U95,"2")+COUNTIF(選択式③!B122:U122,"2")+COUNTIF(選択式④!B14:U14,"2")+COUNTIF(選択式④!B41:U41,"2")+COUNTIF(選択式④!B68:U68,"2")+COUNTIF(選択式④!B95:U95,"2")+COUNTIF(選択式④!B122:U122,"2")+COUNTIF(選択式⑤!B14:U14,"2")+COUNTIF(選択式⑤!B41:U41,"2")+COUNTIF(選択式⑤!B68:U68,"2")+COUNTIF(選択式⑤!B95:U95,"2")+COUNTIF(選択式⑤!B122:U122,"2")+COUNTIF(選択式⑥!B14:U14,"2")+COUNTIF(選択式⑥!B41:U41,"2")+COUNTIF(選択式⑥!B68:U68,"2")+COUNTIF(選択式⑥!B95:U95,"2")+COUNTIF(選択式⑥!B122:U122,"2")+COUNTIF(選択式⑦!B14:U14,"2")+COUNTIF(選択式⑦!B41:U41,"2")+COUNTIF(選択式⑦!B68:U68,"2")+COUNTIF(選択式⑦!B95:U95,"2")+COUNTIF(選択式⑦!B122:U122,"2")</f>
        <v>49</v>
      </c>
      <c r="F136" s="32">
        <f t="shared" ref="F136:F138" si="9">E136/$E$139</f>
        <v>0.1038135593220339</v>
      </c>
      <c r="H136" s="120" t="s">
        <v>734</v>
      </c>
      <c r="I136" s="122"/>
    </row>
    <row r="137" spans="1:9" x14ac:dyDescent="0.4">
      <c r="B137" s="29" t="s">
        <v>787</v>
      </c>
      <c r="C137" s="25"/>
      <c r="D137" s="25"/>
      <c r="E137" s="3">
        <f>COUNTIF(選択式①!B14:U14,"3")+COUNTIF(選択式①!B41:U41,"3")+COUNTIF(選択式①!B68:U68,"3")+COUNTIF(選択式①!B95:U95,"3")+COUNTIF(選択式①!B122:U122,"3")+COUNTIF(選択式②!B14:U14,"3")+COUNTIF(選択式②!B41:U41,"3")+COUNTIF(選択式②!B68:U68,"3")+COUNTIF(選択式②!B95:U95,"3")+COUNTIF(選択式②!B122:U122,"3")+COUNTIF(選択式③!B14:U14,"3")+COUNTIF(選択式③!B41:U41,"3")+COUNTIF(選択式③!B68:U68,"3")+COUNTIF(選択式③!B95:U95,"3")+COUNTIF(選択式③!B122:U122,"3")+COUNTIF(選択式④!B14:U14,"3")+COUNTIF(選択式④!B41:U41,"3")+COUNTIF(選択式④!B68:U68,"3")+COUNTIF(選択式④!B95:U95,"3")+COUNTIF(選択式④!B122:U122,"3")+COUNTIF(選択式⑤!B14:U14,"3")+COUNTIF(選択式⑤!B41:U41,"3")+COUNTIF(選択式⑤!B68:U68,"3")+COUNTIF(選択式⑤!B95:U95,"3")+COUNTIF(選択式⑤!B122:U122,"3")+COUNTIF(選択式⑥!B14:U14,"3")+COUNTIF(選択式⑥!B41:U41,"3")+COUNTIF(選択式⑥!B68:U68,"3")+COUNTIF(選択式⑥!B95:U95,"3")+COUNTIF(選択式⑥!B122:U122,"3")+COUNTIF(選択式⑦!B14:U14,"3")+COUNTIF(選択式⑦!B41:U41,"3")+COUNTIF(選択式⑦!B68:U68,"3")+COUNTIF(選択式⑦!B95:U95,"3")+COUNTIF(選択式⑦!B122:U122,"3")</f>
        <v>284</v>
      </c>
      <c r="F137" s="32">
        <f t="shared" si="9"/>
        <v>0.60169491525423724</v>
      </c>
      <c r="H137" s="120">
        <f>COUNTIF(選択式①!B14:U14,"0")+COUNTIF(選択式①!B41:U41,"0")+COUNTIF(選択式①!B68:U68,"0")+COUNTIF(選択式①!B95:U95,"0")+COUNTIF(選択式①!B122:U122,"0")+COUNTIF(選択式②!B14:U14,"0")+COUNTIF(選択式②!B41:U41,"0")+COUNTIF(選択式②!B68:U68,"0")+COUNTIF(選択式②!B95:U95,"0")+COUNTIF(選択式②!B122:U122,"0")+COUNTIF(選択式③!B14:U14,"0")+COUNTIF(選択式③!B41:U41,"0")+COUNTIF(選択式③!B68:U68,"0")+COUNTIF(選択式③!B95:U95,"0")+COUNTIF(選択式③!B122:U122,"0")+COUNTIF(選択式④!B14:U14,"0")+COUNTIF(選択式④!B41:U41,"0")+COUNTIF(選択式④!B68:U68,"0")+COUNTIF(選択式④!B95:U95,"0")+COUNTIF(選択式④!B122:U122,"0")+COUNTIF(選択式⑤!B14:U14,"0")+COUNTIF(選択式⑤!B41:U41,"0")+COUNTIF(選択式⑤!B68:U68,"0")+COUNTIF(選択式⑤!B95:U95,"0")+COUNTIF(選択式⑤!B122:U122,"0")+COUNTIF(選択式⑥!B14:U14,"0")+COUNTIF(選択式⑥!B41:U41,"0")+COUNTIF(選択式⑥!B68:U68,"0")+COUNTIF(選択式⑥!B95:U95,"0")+COUNTIF(選択式⑥!B122:U122,"0")+COUNTIF(選択式⑦!B14:U14,"0")+COUNTIF(選択式⑦!B41:U41,"0")+COUNTIF(選択式⑦!B68:U68,"0")+COUNTIF(選択式⑦!B95:U95,"0")+COUNTIF(選択式⑦!B122:U122,"0")</f>
        <v>69</v>
      </c>
      <c r="I137" s="122"/>
    </row>
    <row r="138" spans="1:9" x14ac:dyDescent="0.4">
      <c r="B138" s="29" t="s">
        <v>788</v>
      </c>
      <c r="C138" s="25"/>
      <c r="D138" s="25"/>
      <c r="E138" s="3">
        <f>COUNTIF(選択式①!B14:U14,"4")+COUNTIF(選択式①!B41:U41,"4")+COUNTIF(選択式①!B68:U68,"4")+COUNTIF(選択式①!B95:U95,"4")+COUNTIF(選択式①!B122:U122,"4")+COUNTIF(選択式②!B14:U14,"4")+COUNTIF(選択式②!B41:U41,"4")+COUNTIF(選択式②!B68:U68,"4")+COUNTIF(選択式②!B95:U95,"4")+COUNTIF(選択式②!B122:U122,"4")+COUNTIF(選択式③!B14:U14,"4")+COUNTIF(選択式③!B41:U41,"4")+COUNTIF(選択式③!B68:U68,"4")+COUNTIF(選択式③!B95:U95,"4")+COUNTIF(選択式③!B122:U122,"4")+COUNTIF(選択式④!B14:U14,"4")+COUNTIF(選択式④!B41:U41,"4")+COUNTIF(選択式④!B68:U68,"4")+COUNTIF(選択式④!B95:U95,"4")+COUNTIF(選択式④!B122:U122,"4")+COUNTIF(選択式⑤!B14:U14,"4")+COUNTIF(選択式⑤!B41:U41,"4")+COUNTIF(選択式⑤!B68:U68,"4")+COUNTIF(選択式⑤!B95:U95,"4")+COUNTIF(選択式⑤!B122:U122,"4")+COUNTIF(選択式⑥!B14:U14,"4")+COUNTIF(選択式⑥!B41:U41,"4")+COUNTIF(選択式⑥!B68:U68,"4")+COUNTIF(選択式⑥!B95:U95,"4")+COUNTIF(選択式⑥!B122:U122,"4")+COUNTIF(選択式⑦!B14:U14,"4")+COUNTIF(選択式⑦!B41:U41,"4")+COUNTIF(選択式⑦!B68:U68,"4")+COUNTIF(選択式⑦!B95:U95,"4")+COUNTIF(選択式⑦!B122:U122,"4")</f>
        <v>130</v>
      </c>
      <c r="F138" s="32">
        <f t="shared" si="9"/>
        <v>0.27542372881355931</v>
      </c>
    </row>
    <row r="139" spans="1:9" ht="19.5" thickBot="1" x14ac:dyDescent="0.45">
      <c r="B139" s="126" t="s">
        <v>2434</v>
      </c>
      <c r="C139" s="127"/>
      <c r="D139" s="128"/>
      <c r="E139" s="34">
        <f>SUM(E135:E138)</f>
        <v>472</v>
      </c>
      <c r="F139" s="35"/>
      <c r="H139" s="22" t="s">
        <v>2433</v>
      </c>
      <c r="I139" s="23">
        <f>E139+H137</f>
        <v>541</v>
      </c>
    </row>
    <row r="141" spans="1:9" x14ac:dyDescent="0.4">
      <c r="A141" s="2" t="s">
        <v>779</v>
      </c>
      <c r="B141" t="s">
        <v>784</v>
      </c>
    </row>
    <row r="142" spans="1:9" x14ac:dyDescent="0.4">
      <c r="B142" s="29" t="s">
        <v>785</v>
      </c>
      <c r="C142" s="25"/>
      <c r="D142" s="25"/>
      <c r="E142" s="3">
        <f>COUNTIF(選択式①!B15:U15,"1")+COUNTIF(選択式①!B42:U42,"1")+COUNTIF(選択式①!B69:U69,"1")+COUNTIF(選択式①!B96:U96,"1")+COUNTIF(選択式①!B123:U123,"1")+COUNTIF(選択式②!B15:U15,"1")+COUNTIF(選択式②!B42:U42,"1")+COUNTIF(選択式②!B69:U69,"1")+COUNTIF(選択式②!B96:U96,"1")+COUNTIF(選択式②!B123:U123,"1")+COUNTIF(選択式③!B15:U15,"1")+COUNTIF(選択式③!B42:U42,"1")+COUNTIF(選択式③!B69:U69,"1")+COUNTIF(選択式③!B96:U96,"1")+COUNTIF(選択式③!B123:U123,"1")+COUNTIF(選択式④!B15:U15,"1")+COUNTIF(選択式④!B42:U42,"1")+COUNTIF(選択式④!B69:U69,"1")+COUNTIF(選択式④!B96:U96,"1")+COUNTIF(選択式④!B123:U123,"1")+COUNTIF(選択式⑤!B15:U15,"1")+COUNTIF(選択式⑤!B42:U42,"1")+COUNTIF(選択式⑤!B69:U69,"1")+COUNTIF(選択式⑤!B96:U96,"1")+COUNTIF(選択式⑤!B123:U123,"1")+COUNTIF(選択式⑥!B15:U15,"1")+COUNTIF(選択式⑥!B42:U42,"1")+COUNTIF(選択式⑥!B69:U69,"1")+COUNTIF(選択式⑥!B96:U96,"1")+COUNTIF(選択式⑥!B123:U123,"1")+COUNTIF(選択式⑦!B15:U15,"1")+COUNTIF(選択式⑦!B42:U42,"1")+COUNTIF(選択式⑦!B69:U69,"1")+COUNTIF(選択式⑦!B96:U96,"1")+COUNTIF(選択式⑦!B123:U123,"1")</f>
        <v>10</v>
      </c>
      <c r="F142" s="20">
        <f>E142/$E$146</f>
        <v>2.0876826722338204E-2</v>
      </c>
    </row>
    <row r="143" spans="1:9" x14ac:dyDescent="0.4">
      <c r="B143" s="29" t="s">
        <v>786</v>
      </c>
      <c r="C143" s="25"/>
      <c r="D143" s="25"/>
      <c r="E143" s="3">
        <f>COUNTIF(選択式①!B15:U15,"2")+COUNTIF(選択式①!B42:U42,"2")+COUNTIF(選択式①!B69:U69,"2")+COUNTIF(選択式①!B96:U96,"2")+COUNTIF(選択式①!B123:U123,"2")+COUNTIF(選択式②!B15:U15,"2")+COUNTIF(選択式②!B42:U42,"2")+COUNTIF(選択式②!B69:U69,"2")+COUNTIF(選択式②!B96:U96,"2")+COUNTIF(選択式②!B123:U123,"2")+COUNTIF(選択式③!B15:U15,"2")+COUNTIF(選択式③!B42:U42,"2")+COUNTIF(選択式③!B69:U69,"2")+COUNTIF(選択式③!B96:U96,"2")+COUNTIF(選択式③!B123:U123,"2")+COUNTIF(選択式④!B15:U15,"2")+COUNTIF(選択式④!B42:U42,"2")+COUNTIF(選択式④!B69:U69,"2")+COUNTIF(選択式④!B96:U96,"2")+COUNTIF(選択式④!B123:U123,"2")+COUNTIF(選択式⑤!B15:U15,"2")+COUNTIF(選択式⑤!B42:U42,"2")+COUNTIF(選択式⑤!B69:U69,"2")+COUNTIF(選択式⑤!B96:U96,"2")+COUNTIF(選択式⑤!B123:U123,"2")+COUNTIF(選択式⑥!B15:U15,"2")+COUNTIF(選択式⑥!B42:U42,"2")+COUNTIF(選択式⑥!B69:U69,"2")+COUNTIF(選択式⑥!B96:U96,"2")+COUNTIF(選択式⑥!B123:U123,"2")+COUNTIF(選択式⑦!B15:U15,"2")+COUNTIF(選択式⑦!B42:U42,"2")+COUNTIF(選択式⑦!B69:U69,"2")+COUNTIF(選択式⑦!B96:U96,"2")+COUNTIF(選択式⑦!B123:U123,"2")</f>
        <v>112</v>
      </c>
      <c r="F143" s="20">
        <f t="shared" ref="F143:F145" si="10">E143/$E$146</f>
        <v>0.23382045929018788</v>
      </c>
      <c r="H143" s="120" t="s">
        <v>734</v>
      </c>
      <c r="I143" s="122"/>
    </row>
    <row r="144" spans="1:9" x14ac:dyDescent="0.4">
      <c r="B144" s="29" t="s">
        <v>787</v>
      </c>
      <c r="C144" s="25"/>
      <c r="D144" s="25"/>
      <c r="E144" s="3">
        <f>COUNTIF(選択式①!B15:U15,"3")+COUNTIF(選択式①!B42:U42,"3")+COUNTIF(選択式①!B69:U69,"3")+COUNTIF(選択式①!B96:U96,"3")+COUNTIF(選択式①!B123:U123,"3")+COUNTIF(選択式②!B15:U15,"3")+COUNTIF(選択式②!B42:U42,"3")+COUNTIF(選択式②!B69:U69,"3")+COUNTIF(選択式②!B96:U96,"3")+COUNTIF(選択式②!B123:U123,"3")+COUNTIF(選択式③!B15:U15,"3")+COUNTIF(選択式③!B42:U42,"3")+COUNTIF(選択式③!B69:U69,"3")+COUNTIF(選択式③!B96:U96,"3")+COUNTIF(選択式③!B123:U123,"3")+COUNTIF(選択式④!B15:U15,"3")+COUNTIF(選択式④!B42:U42,"3")+COUNTIF(選択式④!B69:U69,"3")+COUNTIF(選択式④!B96:U96,"3")+COUNTIF(選択式④!B123:U123,"3")+COUNTIF(選択式⑤!B15:U15,"3")+COUNTIF(選択式⑤!B42:U42,"3")+COUNTIF(選択式⑤!B69:U69,"3")+COUNTIF(選択式⑤!B96:U96,"3")+COUNTIF(選択式⑤!B123:U123,"3")+COUNTIF(選択式⑥!B15:U15,"3")+COUNTIF(選択式⑥!B42:U42,"3")+COUNTIF(選択式⑥!B69:U69,"3")+COUNTIF(選択式⑥!B96:U96,"3")+COUNTIF(選択式⑥!B123:U123,"3")+COUNTIF(選択式⑦!B15:U15,"3")+COUNTIF(選択式⑦!B42:U42,"3")+COUNTIF(選択式⑦!B69:U69,"3")+COUNTIF(選択式⑦!B96:U96,"3")+COUNTIF(選択式⑦!B123:U123,"3")</f>
        <v>259</v>
      </c>
      <c r="F144" s="20">
        <f t="shared" si="10"/>
        <v>0.54070981210855951</v>
      </c>
      <c r="H144" s="120">
        <f>COUNTIF(選択式①!B15:U15,"0")+COUNTIF(選択式①!B42:U42,"0")+COUNTIF(選択式①!B69:U69,"0")+COUNTIF(選択式①!B96:U96,"0")+COUNTIF(選択式①!B123:U123,"0")+COUNTIF(選択式②!B15:U15,"0")+COUNTIF(選択式②!B42:U42,"0")+COUNTIF(選択式②!B69:U69,"0")+COUNTIF(選択式②!B96:U96,"0")+COUNTIF(選択式②!B123:U123,"0")+COUNTIF(選択式③!B15:U15,"0")+COUNTIF(選択式③!B42:U42,"0")+COUNTIF(選択式③!B69:U69,"0")+COUNTIF(選択式③!B96:U96,"0")+COUNTIF(選択式③!B123:U123,"0")+COUNTIF(選択式④!B15:U15,"0")+COUNTIF(選択式④!B42:U42,"0")+COUNTIF(選択式④!B69:U69,"0")+COUNTIF(選択式④!B96:U96,"0")+COUNTIF(選択式④!B123:U123,"0")+COUNTIF(選択式⑤!B15:U15,"0")+COUNTIF(選択式⑤!B42:U42,"0")+COUNTIF(選択式⑤!B69:U69,"0")+COUNTIF(選択式⑤!B96:U96,"0")+COUNTIF(選択式⑤!B123:U123,"0")+COUNTIF(選択式⑥!B15:U15,"0")+COUNTIF(選択式⑥!B42:U42,"0")+COUNTIF(選択式⑥!B69:U69,"0")+COUNTIF(選択式⑥!B96:U96,"0")+COUNTIF(選択式⑥!B123:U123,"0")+COUNTIF(選択式⑦!B15:U15,"0")+COUNTIF(選択式⑦!B42:U42,"0")+COUNTIF(選択式⑦!B69:U69,"0")+COUNTIF(選択式⑦!B96:U96,"0")+COUNTIF(選択式⑦!B123:U123,"0")</f>
        <v>62</v>
      </c>
      <c r="I144" s="122"/>
    </row>
    <row r="145" spans="1:9" x14ac:dyDescent="0.4">
      <c r="B145" s="29" t="s">
        <v>788</v>
      </c>
      <c r="C145" s="25"/>
      <c r="D145" s="25"/>
      <c r="E145" s="3">
        <f>COUNTIF(選択式①!B15:U15,"4")+COUNTIF(選択式①!B42:U42,"4")+COUNTIF(選択式①!B69:U69,"4")+COUNTIF(選択式①!B96:U96,"4")+COUNTIF(選択式①!B123:U123,"4")+COUNTIF(選択式②!B15:U15,"4")+COUNTIF(選択式②!B42:U42,"4")+COUNTIF(選択式②!B69:U69,"4")+COUNTIF(選択式②!B96:U96,"4")+COUNTIF(選択式②!B123:U123,"4")+COUNTIF(選択式③!B15:U15,"4")+COUNTIF(選択式③!B42:U42,"4")+COUNTIF(選択式③!B69:U69,"4")+COUNTIF(選択式③!B96:U96,"4")+COUNTIF(選択式③!B123:U123,"4")+COUNTIF(選択式④!B15:U15,"4")+COUNTIF(選択式④!B42:U42,"4")+COUNTIF(選択式④!B69:U69,"4")+COUNTIF(選択式④!B96:U96,"4")+COUNTIF(選択式④!B123:U123,"4")+COUNTIF(選択式⑤!B15:U15,"4")+COUNTIF(選択式⑤!B42:U42,"4")+COUNTIF(選択式⑤!B69:U69,"4")+COUNTIF(選択式⑤!B96:U96,"4")+COUNTIF(選択式⑤!B123:U123,"4")+COUNTIF(選択式⑥!B15:U15,"4")+COUNTIF(選択式⑥!B42:U42,"4")+COUNTIF(選択式⑥!B69:U69,"4")+COUNTIF(選択式⑥!B96:U96,"4")+COUNTIF(選択式⑥!B123:U123,"4")+COUNTIF(選択式⑦!B15:U15,"4")+COUNTIF(選択式⑦!B42:U42,"4")+COUNTIF(選択式⑦!B69:U69,"4")+COUNTIF(選択式⑦!B96:U96,"4")+COUNTIF(選択式⑦!B123:U123,"4")</f>
        <v>98</v>
      </c>
      <c r="F145" s="20">
        <f t="shared" si="10"/>
        <v>0.20459290187891441</v>
      </c>
    </row>
    <row r="146" spans="1:9" ht="19.5" thickBot="1" x14ac:dyDescent="0.45">
      <c r="B146" s="126" t="s">
        <v>2434</v>
      </c>
      <c r="C146" s="127"/>
      <c r="D146" s="128"/>
      <c r="E146" s="34">
        <f>SUM(E142:E145)</f>
        <v>479</v>
      </c>
      <c r="F146" s="35"/>
      <c r="H146" s="22" t="s">
        <v>2433</v>
      </c>
      <c r="I146" s="23">
        <f>E146+H144</f>
        <v>541</v>
      </c>
    </row>
    <row r="148" spans="1:9" x14ac:dyDescent="0.4">
      <c r="A148" s="2" t="s">
        <v>780</v>
      </c>
      <c r="B148" t="s">
        <v>772</v>
      </c>
    </row>
    <row r="149" spans="1:9" x14ac:dyDescent="0.4">
      <c r="B149" s="29" t="s">
        <v>785</v>
      </c>
      <c r="C149" s="25"/>
      <c r="D149" s="25"/>
      <c r="E149" s="3">
        <f>COUNTIF(選択式①!B16:U16,"1")+COUNTIF(選択式①!B43:U43,"1")+COUNTIF(選択式①!B70:U70,"1")+COUNTIF(選択式①!B97:U97,"1")+COUNTIF(選択式①!B124:U124,"1")+COUNTIF(選択式②!B16:U16,"1")+COUNTIF(選択式②!B43:U43,"1")+COUNTIF(選択式②!B70:U70,"1")+COUNTIF(選択式②!B97:U97,"1")+COUNTIF(選択式②!B124:U124,"1")+COUNTIF(選択式③!B16:U16,"1")+COUNTIF(選択式③!B43:U43,"1")+COUNTIF(選択式③!B70:U70,"1")+COUNTIF(選択式③!B97:U97,"1")+COUNTIF(選択式③!B124:U124,"1")+COUNTIF(選択式④!B16:U16,"1")+COUNTIF(選択式④!B43:U43,"1")+COUNTIF(選択式④!B70:U70,"1")+COUNTIF(選択式④!B97:U97,"1")+COUNTIF(選択式④!B124:U124,"1")+COUNTIF(選択式⑤!B16:U16,"1")+COUNTIF(選択式⑤!B43:U43,"1")+COUNTIF(選択式⑤!B70:U70,"1")+COUNTIF(選択式⑤!B97:U97,"1")+COUNTIF(選択式⑤!B124:U124,"1")+COUNTIF(選択式⑥!B16:U16,"1")+COUNTIF(選択式⑥!B43:U43,"1")+COUNTIF(選択式⑥!B70:U70,"1")+COUNTIF(選択式⑥!B97:U97,"1")+COUNTIF(選択式⑥!B124:U124,"1")+COUNTIF(選択式⑦!B16:U16,"1")+COUNTIF(選択式⑦!B43:U43,"1")+COUNTIF(選択式⑦!B70:U70,"1")+COUNTIF(選択式⑦!B97:U97,"1")+COUNTIF(選択式⑦!B124:U124,"1")</f>
        <v>13</v>
      </c>
      <c r="F149" s="20">
        <f>E149/$E$153</f>
        <v>2.7310924369747899E-2</v>
      </c>
    </row>
    <row r="150" spans="1:9" x14ac:dyDescent="0.4">
      <c r="B150" s="29" t="s">
        <v>786</v>
      </c>
      <c r="C150" s="25"/>
      <c r="D150" s="25"/>
      <c r="E150" s="3">
        <f>COUNTIF(選択式①!B16:U16,"2")+COUNTIF(選択式①!B43:U43,"2")+COUNTIF(選択式①!B70:U70,"2")+COUNTIF(選択式①!B97:U97,"2")+COUNTIF(選択式①!B124:U124,"2")+COUNTIF(選択式②!B16:U16,"2")+COUNTIF(選択式②!B43:U43,"2")+COUNTIF(選択式②!B70:U70,"2")+COUNTIF(選択式②!B97:U97,"2")+COUNTIF(選択式②!B124:U124,"2")+COUNTIF(選択式③!B16:U16,"2")+COUNTIF(選択式③!B43:U43,"2")+COUNTIF(選択式③!B70:U70,"2")+COUNTIF(選択式③!B97:U97,"2")+COUNTIF(選択式③!B124:U124,"2")+COUNTIF(選択式④!B16:U16,"2")+COUNTIF(選択式④!B43:U43,"2")+COUNTIF(選択式④!B70:U70,"2")+COUNTIF(選択式④!B97:U97,"2")+COUNTIF(選択式④!B124:U124,"2")+COUNTIF(選択式⑤!B16:U16,"2")+COUNTIF(選択式⑤!B43:U43,"2")+COUNTIF(選択式⑤!B70:U70,"2")+COUNTIF(選択式⑤!B97:U97,"2")+COUNTIF(選択式⑤!B124:U124,"2")+COUNTIF(選択式⑥!B16:U16,"2")+COUNTIF(選択式⑥!B43:U43,"2")+COUNTIF(選択式⑥!B70:U70,"2")+COUNTIF(選択式⑥!B97:U97,"2")+COUNTIF(選択式⑥!B124:U124,"2")+COUNTIF(選択式⑦!B16:U16,"2")+COUNTIF(選択式⑦!B43:U43,"2")+COUNTIF(選択式⑦!B70:U70,"2")+COUNTIF(選択式⑦!B97:U97,"2")+COUNTIF(選択式⑦!B124:U124,"2")</f>
        <v>116</v>
      </c>
      <c r="F150" s="20">
        <f t="shared" ref="F150:F152" si="11">E150/$E$153</f>
        <v>0.24369747899159663</v>
      </c>
      <c r="H150" s="120" t="s">
        <v>734</v>
      </c>
      <c r="I150" s="122"/>
    </row>
    <row r="151" spans="1:9" x14ac:dyDescent="0.4">
      <c r="B151" s="29" t="s">
        <v>787</v>
      </c>
      <c r="C151" s="25"/>
      <c r="D151" s="25"/>
      <c r="E151" s="3">
        <f>COUNTIF(選択式①!B16:U16,"3")+COUNTIF(選択式①!B43:U43,"3")+COUNTIF(選択式①!B70:U70,"3")+COUNTIF(選択式①!B97:U97,"3")+COUNTIF(選択式①!B124:U124,"3")+COUNTIF(選択式②!B16:U16,"3")+COUNTIF(選択式②!B43:U43,"3")+COUNTIF(選択式②!B70:U70,"3")+COUNTIF(選択式②!B97:U97,"3")+COUNTIF(選択式②!B124:U124,"3")+COUNTIF(選択式③!B16:U16,"3")+COUNTIF(選択式③!B43:U43,"3")+COUNTIF(選択式③!B70:U70,"3")+COUNTIF(選択式③!B97:U97,"3")+COUNTIF(選択式③!B124:U124,"3")+COUNTIF(選択式④!B16:U16,"3")+COUNTIF(選択式④!B43:U43,"3")+COUNTIF(選択式④!B70:U70,"3")+COUNTIF(選択式④!B97:U97,"3")+COUNTIF(選択式④!B124:U124,"3")+COUNTIF(選択式⑤!B16:U16,"3")+COUNTIF(選択式⑤!B43:U43,"3")+COUNTIF(選択式⑤!B70:U70,"3")+COUNTIF(選択式⑤!B97:U97,"3")+COUNTIF(選択式⑤!B124:U124,"3")+COUNTIF(選択式⑥!B16:U16,"3")+COUNTIF(選択式⑥!B43:U43,"3")+COUNTIF(選択式⑥!B70:U70,"3")+COUNTIF(選択式⑥!B97:U97,"3")+COUNTIF(選択式⑥!B124:U124,"3")+COUNTIF(選択式⑦!B16:U16,"3")+COUNTIF(選択式⑦!B43:U43,"3")+COUNTIF(選択式⑦!B70:U70,"3")+COUNTIF(選択式⑦!B97:U97,"3")+COUNTIF(選択式⑦!B124:U124,"3")</f>
        <v>288</v>
      </c>
      <c r="F151" s="20">
        <f t="shared" si="11"/>
        <v>0.60504201680672265</v>
      </c>
      <c r="H151" s="120">
        <f>COUNTIF(選択式①!B16:U16,"0")+COUNTIF(選択式①!B43:U43,"0")+COUNTIF(選択式①!B70:U70,"0")+COUNTIF(選択式①!B97:U97,"0")+COUNTIF(選択式①!B124:U124,"0")+COUNTIF(選択式②!B16:U16,"0")+COUNTIF(選択式②!B43:U43,"0")+COUNTIF(選択式②!B70:U70,"0")+COUNTIF(選択式②!B97:U97,"0")+COUNTIF(選択式②!B124:U124,"0")+COUNTIF(選択式③!B16:U16,"0")+COUNTIF(選択式③!B43:U43,"0")+COUNTIF(選択式③!B70:U70,"0")+COUNTIF(選択式③!B97:U97,"0")+COUNTIF(選択式③!B124:U124,"0")+COUNTIF(選択式④!B16:U16,"0")+COUNTIF(選択式④!B43:U43,"0")+COUNTIF(選択式④!B70:U70,"0")+COUNTIF(選択式④!B97:U97,"0")+COUNTIF(選択式④!B124:U124,"0")+COUNTIF(選択式⑤!B16:U16,"0")+COUNTIF(選択式⑤!B43:U43,"0")+COUNTIF(選択式⑤!B70:U70,"0")+COUNTIF(選択式⑤!B97:U97,"0")+COUNTIF(選択式⑤!B124:U124,"0")+COUNTIF(選択式⑥!B16:U16,"0")+COUNTIF(選択式⑥!B43:U43,"0")+COUNTIF(選択式⑥!B70:U70,"0")+COUNTIF(選択式⑥!B97:U97,"0")+COUNTIF(選択式⑥!B124:U124,"0")+COUNTIF(選択式⑦!B16:U16,"0")+COUNTIF(選択式⑦!B43:U43,"0")+COUNTIF(選択式⑦!B70:U70,"0")+COUNTIF(選択式⑦!B97:U97,"0")+COUNTIF(選択式⑦!B124:U124,"0")</f>
        <v>65</v>
      </c>
      <c r="I151" s="122"/>
    </row>
    <row r="152" spans="1:9" x14ac:dyDescent="0.4">
      <c r="B152" s="29" t="s">
        <v>788</v>
      </c>
      <c r="C152" s="25"/>
      <c r="D152" s="25"/>
      <c r="E152" s="3">
        <f>COUNTIF(選択式①!B16:U16,"4")+COUNTIF(選択式①!B43:U43,"4")+COUNTIF(選択式①!B70:U70,"4")+COUNTIF(選択式①!B97:U97,"4")+COUNTIF(選択式①!B124:U124,"4")+COUNTIF(選択式②!B16:U16,"4")+COUNTIF(選択式②!B43:U43,"4")+COUNTIF(選択式②!B70:U70,"4")+COUNTIF(選択式②!B97:U97,"4")+COUNTIF(選択式②!B124:U124,"4")+COUNTIF(選択式③!B16:U16,"4")+COUNTIF(選択式③!B43:U43,"4")+COUNTIF(選択式③!B70:U70,"4")+COUNTIF(選択式③!B97:U97,"4")+COUNTIF(選択式③!B124:U124,"4")+COUNTIF(選択式④!B16:U16,"4")+COUNTIF(選択式④!B43:U43,"4")+COUNTIF(選択式④!B70:U70,"4")+COUNTIF(選択式④!B97:U97,"4")+COUNTIF(選択式④!B124:U124,"4")+COUNTIF(選択式⑤!B16:U16,"4")+COUNTIF(選択式⑤!B43:U43,"4")+COUNTIF(選択式⑤!B70:U70,"4")+COUNTIF(選択式⑤!B97:U97,"4")+COUNTIF(選択式⑤!B124:U124,"4")+COUNTIF(選択式⑥!B16:U16,"4")+COUNTIF(選択式⑥!B43:U43,"4")+COUNTIF(選択式⑥!B70:U70,"4")+COUNTIF(選択式⑥!B97:U97,"4")+COUNTIF(選択式⑥!B124:U124,"4")+COUNTIF(選択式⑦!B16:U16,"4")+COUNTIF(選択式⑦!B43:U43,"4")+COUNTIF(選択式⑦!B70:U70,"4")+COUNTIF(選択式⑦!B97:U97,"4")+COUNTIF(選択式⑦!B124:U124,"4")</f>
        <v>59</v>
      </c>
      <c r="F152" s="20">
        <f t="shared" si="11"/>
        <v>0.12394957983193278</v>
      </c>
    </row>
    <row r="153" spans="1:9" ht="19.5" thickBot="1" x14ac:dyDescent="0.45">
      <c r="B153" s="126" t="s">
        <v>2434</v>
      </c>
      <c r="C153" s="127"/>
      <c r="D153" s="128"/>
      <c r="E153" s="34">
        <f>SUM(E149:E152)</f>
        <v>476</v>
      </c>
      <c r="F153" s="35"/>
      <c r="H153" s="22" t="s">
        <v>2433</v>
      </c>
      <c r="I153" s="23">
        <f>E153+H151</f>
        <v>541</v>
      </c>
    </row>
    <row r="155" spans="1:9" x14ac:dyDescent="0.4">
      <c r="A155" s="2" t="s">
        <v>781</v>
      </c>
      <c r="B155" t="s">
        <v>773</v>
      </c>
    </row>
    <row r="156" spans="1:9" x14ac:dyDescent="0.4">
      <c r="B156" s="29" t="s">
        <v>785</v>
      </c>
      <c r="C156" s="25"/>
      <c r="D156" s="25"/>
      <c r="E156" s="3">
        <f>COUNTIF(選択式①!B17:U17,"1")+COUNTIF(選択式①!B44:U44,"1")+COUNTIF(選択式①!B71:U71,"1")+COUNTIF(選択式①!B98:U98,"1")+COUNTIF(選択式①!B125:U125,"1")+COUNTIF(選択式②!B17:U17,"1")+COUNTIF(選択式②!B44:U44,"1")+COUNTIF(選択式②!B71:U71,"1")+COUNTIF(選択式②!B98:U98,"1")+COUNTIF(選択式②!B125:U125,"1")+COUNTIF(選択式③!B17:U17,"1")+COUNTIF(選択式③!B44:U44,"1")+COUNTIF(選択式③!B71:U71,"1")+COUNTIF(選択式③!B98:U98,"1")+COUNTIF(選択式③!B125:U125,"1")+COUNTIF(選択式④!B17:U17,"1")+COUNTIF(選択式④!B44:U44,"1")+COUNTIF(選択式④!B71:U71,"1")+COUNTIF(選択式④!B98:U98,"1")+COUNTIF(選択式④!B125:U125,"1")+COUNTIF(選択式⑤!B17:U17,"1")+COUNTIF(選択式⑤!B44:U44,"1")+COUNTIF(選択式⑤!B71:U71,"1")+COUNTIF(選択式⑤!B98:U98,"1")+COUNTIF(選択式⑤!B125:U125,"1")+COUNTIF(選択式⑥!B17:U17,"1")+COUNTIF(選択式⑥!B44:U44,"1")+COUNTIF(選択式⑥!B71:U71,"1")+COUNTIF(選択式⑥!B98:U98,"1")+COUNTIF(選択式⑥!B125:U125,"1")+COUNTIF(選択式⑦!B17:U17,"1")+COUNTIF(選択式⑦!B44:U44,"1")+COUNTIF(選択式⑦!B71:U71,"1")+COUNTIF(選択式⑦!B98:U98,"1")+COUNTIF(選択式⑦!B125:U125,"1")</f>
        <v>8</v>
      </c>
      <c r="F156" s="20">
        <f>E156/$E$160</f>
        <v>1.6771488469601678E-2</v>
      </c>
    </row>
    <row r="157" spans="1:9" x14ac:dyDescent="0.4">
      <c r="B157" s="29" t="s">
        <v>786</v>
      </c>
      <c r="C157" s="25"/>
      <c r="D157" s="25"/>
      <c r="E157" s="3">
        <f>COUNTIF(選択式①!B17:U17,"2")+COUNTIF(選択式①!B44:U44,"2")+COUNTIF(選択式①!B71:U71,"2")+COUNTIF(選択式①!B98:U98,"2")+COUNTIF(選択式①!B125:U125,"2")+COUNTIF(選択式②!B17:U17,"2")+COUNTIF(選択式②!B44:U44,"2")+COUNTIF(選択式②!B71:U71,"2")+COUNTIF(選択式②!B98:U98,"2")+COUNTIF(選択式②!B125:U125,"2")+COUNTIF(選択式③!B17:U17,"2")+COUNTIF(選択式③!B44:U44,"2")+COUNTIF(選択式③!B71:U71,"2")+COUNTIF(選択式③!B98:U98,"2")+COUNTIF(選択式③!B125:U125,"2")+COUNTIF(選択式④!B17:U17,"2")+COUNTIF(選択式④!B44:U44,"2")+COUNTIF(選択式④!B71:U71,"2")+COUNTIF(選択式④!B98:U98,"2")+COUNTIF(選択式④!B125:U125,"2")+COUNTIF(選択式⑤!B17:U17,"2")+COUNTIF(選択式⑤!B44:U44,"2")+COUNTIF(選択式⑤!B71:U71,"2")+COUNTIF(選択式⑤!B98:U98,"2")+COUNTIF(選択式⑤!B125:U125,"2")+COUNTIF(選択式⑥!B17:U17,"2")+COUNTIF(選択式⑥!B44:U44,"2")+COUNTIF(選択式⑥!B71:U71,"2")+COUNTIF(選択式⑥!B98:U98,"2")+COUNTIF(選択式⑥!B125:U125,"2")+COUNTIF(選択式⑦!B17:U17,"2")+COUNTIF(選択式⑦!B44:U44,"2")+COUNTIF(選択式⑦!B71:U71,"2")+COUNTIF(選択式⑦!B98:U98,"2")+COUNTIF(選択式⑦!B125:U125,"2")</f>
        <v>83</v>
      </c>
      <c r="F157" s="20">
        <f t="shared" ref="F157:F159" si="12">E157/$E$160</f>
        <v>0.17400419287211741</v>
      </c>
      <c r="H157" s="120" t="s">
        <v>734</v>
      </c>
      <c r="I157" s="122"/>
    </row>
    <row r="158" spans="1:9" x14ac:dyDescent="0.4">
      <c r="B158" s="29" t="s">
        <v>787</v>
      </c>
      <c r="C158" s="25"/>
      <c r="D158" s="25"/>
      <c r="E158" s="3">
        <f>COUNTIF(選択式①!B17:U17,"3")+COUNTIF(選択式①!B44:U44,"3")+COUNTIF(選択式①!B71:U71,"3")+COUNTIF(選択式①!B98:U98,"3")+COUNTIF(選択式①!B125:U125,"3")+COUNTIF(選択式②!B17:U17,"3")+COUNTIF(選択式②!B44:U44,"3")+COUNTIF(選択式②!B71:U71,"3")+COUNTIF(選択式②!B98:U98,"3")+COUNTIF(選択式②!B125:U125,"3")+COUNTIF(選択式③!B17:U17,"3")+COUNTIF(選択式③!B44:U44,"3")+COUNTIF(選択式③!B71:U71,"3")+COUNTIF(選択式③!B98:U98,"3")+COUNTIF(選択式③!B125:U125,"3")+COUNTIF(選択式④!B17:U17,"3")+COUNTIF(選択式④!B44:U44,"3")+COUNTIF(選択式④!B71:U71,"3")+COUNTIF(選択式④!B98:U98,"3")+COUNTIF(選択式④!B125:U125,"3")+COUNTIF(選択式⑤!B17:U17,"3")+COUNTIF(選択式⑤!B44:U44,"3")+COUNTIF(選択式⑤!B71:U71,"3")+COUNTIF(選択式⑤!B98:U98,"3")+COUNTIF(選択式⑤!B125:U125,"3")+COUNTIF(選択式⑥!B17:U17,"3")+COUNTIF(選択式⑥!B44:U44,"3")+COUNTIF(選択式⑥!B71:U71,"3")+COUNTIF(選択式⑥!B98:U98,"3")+COUNTIF(選択式⑥!B125:U125,"3")+COUNTIF(選択式⑦!B17:U17,"3")+COUNTIF(選択式⑦!B44:U44,"3")+COUNTIF(選択式⑦!B71:U71,"3")+COUNTIF(選択式⑦!B98:U98,"3")+COUNTIF(選択式⑦!B125:U125,"3")</f>
        <v>242</v>
      </c>
      <c r="F158" s="20">
        <f t="shared" si="12"/>
        <v>0.5073375262054507</v>
      </c>
      <c r="H158" s="120">
        <f>COUNTIF(選択式①!B17:U17,"0")+COUNTIF(選択式①!B44:U44,"0")+COUNTIF(選択式①!B71:U71,"0")+COUNTIF(選択式①!B98:U98,"0")+COUNTIF(選択式①!B125:U125,"0")+COUNTIF(選択式②!B17:U17,"0")+COUNTIF(選択式②!B44:U44,"0")+COUNTIF(選択式②!B71:U71,"0")+COUNTIF(選択式②!B98:U98,"0")+COUNTIF(選択式②!B125:U125,"0")+COUNTIF(選択式③!B17:U17,"0")+COUNTIF(選択式③!B44:U44,"0")+COUNTIF(選択式③!B71:U71,"0")+COUNTIF(選択式③!B98:U98,"0")+COUNTIF(選択式③!B125:U125,"0")+COUNTIF(選択式④!B17:U17,"0")+COUNTIF(選択式④!B44:U44,"0")+COUNTIF(選択式④!B71:U71,"0")+COUNTIF(選択式④!B98:U98,"0")+COUNTIF(選択式④!B125:U125,"0")+COUNTIF(選択式⑤!B17:U17,"0")+COUNTIF(選択式⑤!B44:U44,"0")+COUNTIF(選択式⑤!B71:U71,"0")+COUNTIF(選択式⑤!B98:U98,"0")+COUNTIF(選択式⑤!B125:U125,"0")+COUNTIF(選択式⑥!B17:U17,"0")+COUNTIF(選択式⑥!B44:U44,"0")+COUNTIF(選択式⑥!B71:U71,"0")+COUNTIF(選択式⑥!B98:U98,"0")+COUNTIF(選択式⑥!B125:U125,"0")+COUNTIF(選択式⑦!B17:U17,"0")+COUNTIF(選択式⑦!B44:U44,"0")+COUNTIF(選択式⑦!B71:U71,"0")+COUNTIF(選択式⑦!B98:U98,"0")+COUNTIF(選択式⑦!B125:U125,"0")</f>
        <v>64</v>
      </c>
      <c r="I158" s="122"/>
    </row>
    <row r="159" spans="1:9" x14ac:dyDescent="0.4">
      <c r="B159" s="29" t="s">
        <v>788</v>
      </c>
      <c r="C159" s="25"/>
      <c r="D159" s="25"/>
      <c r="E159" s="3">
        <f>COUNTIF(選択式①!B17:U17,"4")+COUNTIF(選択式①!B44:U44,"4")+COUNTIF(選択式①!B71:U71,"4")+COUNTIF(選択式①!B98:U98,"4")+COUNTIF(選択式①!B125:U125,"4")+COUNTIF(選択式②!B17:U17,"4")+COUNTIF(選択式②!B44:U44,"4")+COUNTIF(選択式②!B71:U71,"4")+COUNTIF(選択式②!B98:U98,"4")+COUNTIF(選択式②!B125:U125,"4")+COUNTIF(選択式③!B17:U17,"4")+COUNTIF(選択式③!B44:U44,"4")+COUNTIF(選択式③!B71:U71,"4")+COUNTIF(選択式③!B98:U98,"4")+COUNTIF(選択式③!B125:U125,"4")+COUNTIF(選択式④!B17:U17,"4")+COUNTIF(選択式④!B44:U44,"4")+COUNTIF(選択式④!B71:U71,"4")+COUNTIF(選択式④!B98:U98,"4")+COUNTIF(選択式④!B125:U125,"4")+COUNTIF(選択式⑤!B17:U17,"4")+COUNTIF(選択式⑤!B44:U44,"4")+COUNTIF(選択式⑤!B71:U71,"4")+COUNTIF(選択式⑤!B98:U98,"4")+COUNTIF(選択式⑤!B125:U125,"4")+COUNTIF(選択式⑥!B17:U17,"4")+COUNTIF(選択式⑥!B44:U44,"4")+COUNTIF(選択式⑥!B71:U71,"4")+COUNTIF(選択式⑥!B98:U98,"4")+COUNTIF(選択式⑥!B125:U125,"4")+COUNTIF(選択式⑦!B17:U17,"4")+COUNTIF(選択式⑦!B44:U44,"4")+COUNTIF(選択式⑦!B71:U71,"4")+COUNTIF(選択式⑦!B98:U98,"4")+COUNTIF(選択式⑦!B125:U125,"4")</f>
        <v>144</v>
      </c>
      <c r="F159" s="20">
        <f t="shared" si="12"/>
        <v>0.30188679245283018</v>
      </c>
    </row>
    <row r="160" spans="1:9" ht="19.5" thickBot="1" x14ac:dyDescent="0.45">
      <c r="B160" s="126" t="s">
        <v>2434</v>
      </c>
      <c r="C160" s="127"/>
      <c r="D160" s="128"/>
      <c r="E160" s="34">
        <f>SUM(E156:E159)</f>
        <v>477</v>
      </c>
      <c r="F160" s="35"/>
      <c r="H160" s="22" t="s">
        <v>2433</v>
      </c>
      <c r="I160" s="23">
        <f>E160+H158</f>
        <v>541</v>
      </c>
    </row>
    <row r="162" spans="1:9" x14ac:dyDescent="0.4">
      <c r="A162" s="2" t="s">
        <v>782</v>
      </c>
      <c r="B162" t="s">
        <v>774</v>
      </c>
    </row>
    <row r="163" spans="1:9" x14ac:dyDescent="0.4">
      <c r="B163" s="29" t="s">
        <v>785</v>
      </c>
      <c r="C163" s="25"/>
      <c r="D163" s="25"/>
      <c r="E163" s="3">
        <f>COUNTIF(選択式①!B18:U18,"1")+COUNTIF(選択式①!B45:U45,"1")+COUNTIF(選択式①!B72:U72,"1")+COUNTIF(選択式①!B99:U99,"1")+COUNTIF(選択式①!B126:U126,"1")+COUNTIF(選択式②!B18:U18,"1")+COUNTIF(選択式②!B45:U45,"1")+COUNTIF(選択式②!B72:U72,"1")+COUNTIF(選択式②!B99:U99,"1")+COUNTIF(選択式②!B126:U126,"1")+COUNTIF(選択式③!B18:U18,"1")+COUNTIF(選択式③!B45:U45,"1")+COUNTIF(選択式③!B72:U72,"1")+COUNTIF(選択式③!B99:U99,"1")+COUNTIF(選択式③!B126:U126,"1")+COUNTIF(選択式④!B18:U18,"1")+COUNTIF(選択式④!B45:U45,"1")+COUNTIF(選択式④!B72:U72,"1")+COUNTIF(選択式④!B99:U99,"1")+COUNTIF(選択式④!B126:U126,"1")+COUNTIF(選択式⑤!B18:U18,"1")+COUNTIF(選択式⑤!B45:U45,"1")+COUNTIF(選択式⑤!B72:U72,"1")+COUNTIF(選択式⑤!B99:U99,"1")+COUNTIF(選択式⑤!B126:U126,"1")+COUNTIF(選択式⑥!B18:U18,"1")+COUNTIF(選択式⑥!B45:U45,"1")+COUNTIF(選択式⑥!B72:U72,"1")+COUNTIF(選択式⑥!B99:U99,"1")+COUNTIF(選択式⑥!B126:U126,"1")+COUNTIF(選択式⑦!B18:U18,"1")+COUNTIF(選択式⑦!B45:U45,"1")+COUNTIF(選択式⑦!B72:U72,"1")+COUNTIF(選択式⑦!B99:U99,"1")+COUNTIF(選択式⑦!B126:U126,"1")</f>
        <v>2</v>
      </c>
      <c r="F163" s="20">
        <f>E163/$E$167</f>
        <v>4.2016806722689074E-3</v>
      </c>
    </row>
    <row r="164" spans="1:9" x14ac:dyDescent="0.4">
      <c r="B164" s="29" t="s">
        <v>786</v>
      </c>
      <c r="C164" s="25"/>
      <c r="D164" s="25"/>
      <c r="E164" s="3">
        <f>COUNTIF(選択式①!B18:U18,"2")+COUNTIF(選択式①!B45:U45,"2")+COUNTIF(選択式①!B72:U72,"2")+COUNTIF(選択式①!B99:U99,"2")+COUNTIF(選択式①!B126:U126,"2")+COUNTIF(選択式②!B18:U18,"2")+COUNTIF(選択式②!B45:U45,"2")+COUNTIF(選択式②!B72:U72,"2")+COUNTIF(選択式②!B99:U99,"2")+COUNTIF(選択式②!B126:U126,"2")+COUNTIF(選択式③!B18:U18,"2")+COUNTIF(選択式③!B45:U45,"2")+COUNTIF(選択式③!B72:U72,"2")+COUNTIF(選択式③!B99:U99,"2")+COUNTIF(選択式③!B126:U126,"2")+COUNTIF(選択式④!B18:U18,"2")+COUNTIF(選択式④!B45:U45,"2")+COUNTIF(選択式④!B72:U72,"2")+COUNTIF(選択式④!B99:U99,"2")+COUNTIF(選択式④!B126:U126,"2")+COUNTIF(選択式⑤!B18:U18,"2")+COUNTIF(選択式⑤!B45:U45,"2")+COUNTIF(選択式⑤!B72:U72,"2")+COUNTIF(選択式⑤!B99:U99,"2")+COUNTIF(選択式⑤!B126:U126,"2")+COUNTIF(選択式⑥!B18:U18,"2")+COUNTIF(選択式⑥!B45:U45,"2")+COUNTIF(選択式⑥!B72:U72,"2")+COUNTIF(選択式⑥!B99:U99,"2")+COUNTIF(選択式⑥!B126:U126,"2")+COUNTIF(選択式⑦!B18:U18,"2")+COUNTIF(選択式⑦!B45:U45,"2")+COUNTIF(選択式⑦!B72:U72,"2")+COUNTIF(選択式⑦!B99:U99,"2")+COUNTIF(選択式⑦!B126:U126,"2")</f>
        <v>16</v>
      </c>
      <c r="F164" s="20">
        <f t="shared" ref="F164:F166" si="13">E164/$E$167</f>
        <v>3.3613445378151259E-2</v>
      </c>
      <c r="H164" s="120" t="s">
        <v>734</v>
      </c>
      <c r="I164" s="122"/>
    </row>
    <row r="165" spans="1:9" x14ac:dyDescent="0.4">
      <c r="B165" s="29" t="s">
        <v>787</v>
      </c>
      <c r="C165" s="25"/>
      <c r="D165" s="25"/>
      <c r="E165" s="3">
        <f>COUNTIF(選択式①!B18:U18,"3")+COUNTIF(選択式①!B45:U45,"3")+COUNTIF(選択式①!B72:U72,"3")+COUNTIF(選択式①!B99:U99,"3")+COUNTIF(選択式①!B126:U126,"3")+COUNTIF(選択式②!B18:U18,"3")+COUNTIF(選択式②!B45:U45,"3")+COUNTIF(選択式②!B72:U72,"3")+COUNTIF(選択式②!B99:U99,"3")+COUNTIF(選択式②!B126:U126,"3")+COUNTIF(選択式③!B18:U18,"3")+COUNTIF(選択式③!B45:U45,"3")+COUNTIF(選択式③!B72:U72,"3")+COUNTIF(選択式③!B99:U99,"3")+COUNTIF(選択式③!B126:U126,"3")+COUNTIF(選択式④!B18:U18,"3")+COUNTIF(選択式④!B45:U45,"3")+COUNTIF(選択式④!B72:U72,"3")+COUNTIF(選択式④!B99:U99,"3")+COUNTIF(選択式④!B126:U126,"3")+COUNTIF(選択式⑤!B18:U18,"3")+COUNTIF(選択式⑤!B45:U45,"3")+COUNTIF(選択式⑤!B72:U72,"3")+COUNTIF(選択式⑤!B99:U99,"3")+COUNTIF(選択式⑤!B126:U126,"3")+COUNTIF(選択式⑥!B18:U18,"3")+COUNTIF(選択式⑥!B45:U45,"3")+COUNTIF(選択式⑥!B72:U72,"3")+COUNTIF(選択式⑥!B99:U99,"3")+COUNTIF(選択式⑥!B126:U126,"3")+COUNTIF(選択式⑦!B18:U18,"3")+COUNTIF(選択式⑦!B45:U45,"3")+COUNTIF(選択式⑦!B72:U72,"3")+COUNTIF(選択式⑦!B99:U99,"3")+COUNTIF(選択式⑦!B126:U126,"3")</f>
        <v>208</v>
      </c>
      <c r="F165" s="20">
        <f t="shared" si="13"/>
        <v>0.43697478991596639</v>
      </c>
      <c r="H165" s="120">
        <f>COUNTIF(選択式①!B18:U18,"0")+COUNTIF(選択式①!B45:U45,"0")+COUNTIF(選択式①!B72:U72,"0")+COUNTIF(選択式①!B99:U99,"0")+COUNTIF(選択式①!B126:U126,"0")+COUNTIF(選択式②!B18:U18,"0")+COUNTIF(選択式②!B45:U45,"0")+COUNTIF(選択式②!B72:U72,"0")+COUNTIF(選択式②!B99:U99,"0")+COUNTIF(選択式②!B126:U126,"0")+COUNTIF(選択式③!B18:U18,"0")+COUNTIF(選択式③!B45:U45,"0")+COUNTIF(選択式③!B72:U72,"0")+COUNTIF(選択式③!B99:U99,"0")+COUNTIF(選択式③!B126:U126,"0")+COUNTIF(選択式④!B18:U18,"0")+COUNTIF(選択式④!B45:U45,"0")+COUNTIF(選択式④!B72:U72,"0")+COUNTIF(選択式④!B99:U99,"0")+COUNTIF(選択式④!B126:U126,"0")+COUNTIF(選択式⑤!B18:U18,"0")+COUNTIF(選択式⑤!B45:U45,"0")+COUNTIF(選択式⑤!B72:U72,"0")+COUNTIF(選択式⑤!B99:U99,"0")+COUNTIF(選択式⑤!B126:U126,"0")+COUNTIF(選択式⑥!B18:U18,"0")+COUNTIF(選択式⑥!B45:U45,"0")+COUNTIF(選択式⑥!B72:U72,"0")+COUNTIF(選択式⑥!B99:U99,"0")+COUNTIF(選択式⑥!B126:U126,"0")+COUNTIF(選択式⑦!B18:U18,"0")+COUNTIF(選択式⑦!B45:U45,"0")+COUNTIF(選択式⑦!B72:U72,"0")+COUNTIF(選択式⑦!B99:U99,"0")+COUNTIF(選択式⑦!B126:U126,"0")</f>
        <v>65</v>
      </c>
      <c r="I165" s="122"/>
    </row>
    <row r="166" spans="1:9" x14ac:dyDescent="0.4">
      <c r="B166" s="29" t="s">
        <v>788</v>
      </c>
      <c r="C166" s="25"/>
      <c r="D166" s="25"/>
      <c r="E166" s="3">
        <f>COUNTIF(選択式①!B18:U18,"4")+COUNTIF(選択式①!B45:U45,"4")+COUNTIF(選択式①!B72:U72,"4")+COUNTIF(選択式①!B99:U99,"4")+COUNTIF(選択式①!B126:U126,"4")+COUNTIF(選択式②!B18:U18,"4")+COUNTIF(選択式②!B45:U45,"4")+COUNTIF(選択式②!B72:U72,"4")+COUNTIF(選択式②!B99:U99,"4")+COUNTIF(選択式②!B126:U126,"4")+COUNTIF(選択式③!B18:U18,"4")+COUNTIF(選択式③!B45:U45,"4")+COUNTIF(選択式③!B72:U72,"4")+COUNTIF(選択式③!B99:U99,"4")+COUNTIF(選択式③!B126:U126,"4")+COUNTIF(選択式④!B18:U18,"4")+COUNTIF(選択式④!B45:U45,"4")+COUNTIF(選択式④!B72:U72,"4")+COUNTIF(選択式④!B99:U99,"4")+COUNTIF(選択式④!B126:U126,"4")+COUNTIF(選択式⑤!B18:U18,"4")+COUNTIF(選択式⑤!B45:U45,"4")+COUNTIF(選択式⑤!B72:U72,"4")+COUNTIF(選択式⑤!B99:U99,"4")+COUNTIF(選択式⑤!B126:U126,"4")+COUNTIF(選択式⑥!B18:U18,"4")+COUNTIF(選択式⑥!B45:U45,"4")+COUNTIF(選択式⑥!B72:U72,"4")+COUNTIF(選択式⑥!B99:U99,"4")+COUNTIF(選択式⑥!B126:U126,"4")+COUNTIF(選択式⑦!B18:U18,"4")+COUNTIF(選択式⑦!B45:U45,"4")+COUNTIF(選択式⑦!B72:U72,"4")+COUNTIF(選択式⑦!B99:U99,"4")+COUNTIF(選択式⑦!B126:U126,"4")</f>
        <v>250</v>
      </c>
      <c r="F166" s="20">
        <f t="shared" si="13"/>
        <v>0.52521008403361347</v>
      </c>
    </row>
    <row r="167" spans="1:9" ht="19.5" thickBot="1" x14ac:dyDescent="0.45">
      <c r="B167" s="126" t="s">
        <v>2434</v>
      </c>
      <c r="C167" s="127"/>
      <c r="D167" s="128"/>
      <c r="E167" s="34">
        <f>SUM(E163:E166)</f>
        <v>476</v>
      </c>
      <c r="F167" s="35"/>
      <c r="H167" s="22" t="s">
        <v>2433</v>
      </c>
      <c r="I167" s="23">
        <f>E167+H165</f>
        <v>541</v>
      </c>
    </row>
    <row r="169" spans="1:9" x14ac:dyDescent="0.4">
      <c r="A169" s="2" t="s">
        <v>783</v>
      </c>
      <c r="B169" t="s">
        <v>775</v>
      </c>
    </row>
    <row r="170" spans="1:9" x14ac:dyDescent="0.4">
      <c r="B170" s="29" t="s">
        <v>785</v>
      </c>
      <c r="C170" s="25"/>
      <c r="D170" s="25"/>
      <c r="E170" s="3">
        <f>COUNTIF(選択式①!B19:U19,"1")+COUNTIF(選択式①!B46:U46,"1")+COUNTIF(選択式①!B73:U73,"1")+COUNTIF(選択式①!B100:U100,"1")+COUNTIF(選択式①!B127:U127,"1")+COUNTIF(選択式②!B19:U19,"1")+COUNTIF(選択式②!B46:U46,"1")+COUNTIF(選択式②!B73:U73,"1")+COUNTIF(選択式②!B100:U100,"1")+COUNTIF(選択式②!B127:U127,"1")+COUNTIF(選択式③!B19:U19,"1")+COUNTIF(選択式③!B46:U46,"1")+COUNTIF(選択式③!B73:U73,"1")+COUNTIF(選択式③!B100:U100,"1")+COUNTIF(選択式③!B127:U127,"1")+COUNTIF(選択式④!B19:U19,"1")+COUNTIF(選択式④!B46:U46,"1")+COUNTIF(選択式④!B73:U73,"1")+COUNTIF(選択式④!B100:U100,"1")+COUNTIF(選択式④!B127:U127,"1")+COUNTIF(選択式⑤!B19:U19,"1")+COUNTIF(選択式⑤!B46:U46,"1")+COUNTIF(選択式⑤!B73:U73,"1")+COUNTIF(選択式⑤!B100:U100,"1")+COUNTIF(選択式⑤!B127:U127,"1")+COUNTIF(選択式⑥!B19:U19,"1")+COUNTIF(選択式⑥!B46:U46,"1")+COUNTIF(選択式⑥!B73:U73,"1")+COUNTIF(選択式⑥!B100:U100,"1")+COUNTIF(選択式⑥!B127:U127,"1")+COUNTIF(選択式⑦!B19:U19,"1")+COUNTIF(選択式⑦!B46:U46,"1")+COUNTIF(選択式⑦!B73:U73,"1")+COUNTIF(選択式⑦!B100:U100,"1")+COUNTIF(選択式⑦!B127:U127,"1")</f>
        <v>10</v>
      </c>
      <c r="F170" s="20">
        <f>E170/$E$174</f>
        <v>2.3201856148491878E-2</v>
      </c>
    </row>
    <row r="171" spans="1:9" x14ac:dyDescent="0.4">
      <c r="B171" s="29" t="s">
        <v>786</v>
      </c>
      <c r="C171" s="25"/>
      <c r="D171" s="25"/>
      <c r="E171" s="3">
        <f>COUNTIF(選択式①!B19:U19,"2")+COUNTIF(選択式①!B46:U46,"2")+COUNTIF(選択式①!B73:U73,"2")+COUNTIF(選択式①!B100:U100,"2")+COUNTIF(選択式①!B127:U127,"2")+COUNTIF(選択式②!B19:U19,"2")+COUNTIF(選択式②!B46:U46,"2")+COUNTIF(選択式②!B73:U73,"2")+COUNTIF(選択式②!B100:U100,"2")+COUNTIF(選択式②!B127:U127,"2")+COUNTIF(選択式③!B19:U19,"2")+COUNTIF(選択式③!B46:U46,"2")+COUNTIF(選択式③!B73:U73,"2")+COUNTIF(選択式③!B100:U100,"2")+COUNTIF(選択式③!B127:U127,"2")+COUNTIF(選択式④!B19:U19,"2")+COUNTIF(選択式④!B46:U46,"2")+COUNTIF(選択式④!B73:U73,"2")+COUNTIF(選択式④!B100:U100,"2")+COUNTIF(選択式④!B127:U127,"2")+COUNTIF(選択式⑤!B19:U19,"2")+COUNTIF(選択式⑤!B46:U46,"2")+COUNTIF(選択式⑤!B73:U73,"2")+COUNTIF(選択式⑤!B100:U100,"2")+COUNTIF(選択式⑤!B127:U127,"2")+COUNTIF(選択式⑥!B19:U19,"2")+COUNTIF(選択式⑥!B46:U46,"2")+COUNTIF(選択式⑥!B73:U73,"2")+COUNTIF(選択式⑥!B100:U100,"2")+COUNTIF(選択式⑥!B127:U127,"2")+COUNTIF(選択式⑦!B19:U19,"2")+COUNTIF(選択式⑦!B46:U46,"2")+COUNTIF(選択式⑦!B73:U73,"2")+COUNTIF(選択式⑦!B100:U100,"2")+COUNTIF(選択式⑦!B127:U127,"2")</f>
        <v>18</v>
      </c>
      <c r="F171" s="20">
        <f t="shared" ref="F171:F173" si="14">E171/$E$174</f>
        <v>4.1763341067285381E-2</v>
      </c>
      <c r="H171" s="120" t="s">
        <v>734</v>
      </c>
      <c r="I171" s="122"/>
    </row>
    <row r="172" spans="1:9" x14ac:dyDescent="0.4">
      <c r="B172" s="29" t="s">
        <v>787</v>
      </c>
      <c r="C172" s="25"/>
      <c r="D172" s="25"/>
      <c r="E172" s="3">
        <f>COUNTIF(選択式①!B19:U19,"3")+COUNTIF(選択式①!B46:U46,"3")+COUNTIF(選択式①!B73:U73,"3")+COUNTIF(選択式①!B100:U100,"3")+COUNTIF(選択式①!B127:U127,"3")+COUNTIF(選択式②!B19:U19,"3")+COUNTIF(選択式②!B46:U46,"3")+COUNTIF(選択式②!B73:U73,"3")+COUNTIF(選択式②!B100:U100,"3")+COUNTIF(選択式②!B127:U127,"3")+COUNTIF(選択式③!B19:U19,"3")+COUNTIF(選択式③!B46:U46,"3")+COUNTIF(選択式③!B73:U73,"3")+COUNTIF(選択式③!B100:U100,"3")+COUNTIF(選択式③!B127:U127,"3")+COUNTIF(選択式④!B19:U19,"3")+COUNTIF(選択式④!B46:U46,"3")+COUNTIF(選択式④!B73:U73,"3")+COUNTIF(選択式④!B100:U100,"3")+COUNTIF(選択式④!B127:U127,"3")+COUNTIF(選択式⑤!B19:U19,"3")+COUNTIF(選択式⑤!B46:U46,"3")+COUNTIF(選択式⑤!B73:U73,"3")+COUNTIF(選択式⑤!B100:U100,"3")+COUNTIF(選択式⑤!B127:U127,"3")+COUNTIF(選択式⑥!B19:U19,"3")+COUNTIF(選択式⑥!B46:U46,"3")+COUNTIF(選択式⑥!B73:U73,"3")+COUNTIF(選択式⑥!B100:U100,"3")+COUNTIF(選択式⑥!B127:U127,"3")+COUNTIF(選択式⑦!B19:U19,"3")+COUNTIF(選択式⑦!B46:U46,"3")+COUNTIF(選択式⑦!B73:U73,"3")+COUNTIF(選択式⑦!B100:U100,"3")+COUNTIF(選択式⑦!B127:U127,"3")</f>
        <v>91</v>
      </c>
      <c r="F172" s="20">
        <f t="shared" si="14"/>
        <v>0.21113689095127611</v>
      </c>
      <c r="H172" s="120">
        <f>COUNTIF(選択式①!B19:U19,"0")+COUNTIF(選択式①!B46:U46,"0")+COUNTIF(選択式①!B73:U73,"0")+COUNTIF(選択式①!B100:U100,"0")+COUNTIF(選択式①!B127:U127,"0")+COUNTIF(選択式②!B19:U19,"0")+COUNTIF(選択式②!B46:U46,"0")+COUNTIF(選択式②!B73:U73,"0")+COUNTIF(選択式②!B100:U100,"0")+COUNTIF(選択式②!B127:U127,"0")+COUNTIF(選択式③!B19:U19,"0")+COUNTIF(選択式③!B46:U46,"0")+COUNTIF(選択式③!B73:U73,"0")+COUNTIF(選択式③!B100:U100,"0")+COUNTIF(選択式③!B127:U127,"0")+COUNTIF(選択式④!B19:U19,"0")+COUNTIF(選択式④!B46:U46,"0")+COUNTIF(選択式④!B73:U73,"0")+COUNTIF(選択式④!B100:U100,"0")+COUNTIF(選択式④!B127:U127,"0")+COUNTIF(選択式⑤!B19:U19,"0")+COUNTIF(選択式⑤!B46:U46,"0")+COUNTIF(選択式⑤!B73:U73,"0")+COUNTIF(選択式⑤!B100:U100,"0")+COUNTIF(選択式⑤!B127:U127,"0")+COUNTIF(選択式⑥!B19:U19,"0")+COUNTIF(選択式⑥!B46:U46,"0")+COUNTIF(選択式⑥!B73:U73,"0")+COUNTIF(選択式⑥!B100:U100,"0")+COUNTIF(選択式⑥!B127:U127,"0")+COUNTIF(選択式⑦!B19:U19,"0")+COUNTIF(選択式⑦!B46:U46,"0")+COUNTIF(選択式⑦!B73:U73,"0")+COUNTIF(選択式⑦!B100:U100,"0")+COUNTIF(選択式⑦!B127:U127,"0")</f>
        <v>110</v>
      </c>
      <c r="I172" s="122"/>
    </row>
    <row r="173" spans="1:9" x14ac:dyDescent="0.4">
      <c r="B173" s="29" t="s">
        <v>788</v>
      </c>
      <c r="C173" s="25"/>
      <c r="D173" s="25"/>
      <c r="E173" s="3">
        <f>COUNTIF(選択式①!B19:U19,"4")+COUNTIF(選択式①!B46:U46,"4")+COUNTIF(選択式①!B73:U73,"4")+COUNTIF(選択式①!B100:U100,"4")+COUNTIF(選択式①!B127:U127,"4")+COUNTIF(選択式②!B19:U19,"4")+COUNTIF(選択式②!B46:U46,"4")+COUNTIF(選択式②!B73:U73,"4")+COUNTIF(選択式②!B100:U100,"4")+COUNTIF(選択式②!B127:U127,"4")+COUNTIF(選択式③!B19:U19,"4")+COUNTIF(選択式③!B46:U46,"4")+COUNTIF(選択式③!B73:U73,"4")+COUNTIF(選択式③!B100:U100,"4")+COUNTIF(選択式③!B127:U127,"4")+COUNTIF(選択式④!B19:U19,"4")+COUNTIF(選択式④!B46:U46,"4")+COUNTIF(選択式④!B73:U73,"4")+COUNTIF(選択式④!B100:U100,"4")+COUNTIF(選択式④!B127:U127,"4")+COUNTIF(選択式⑤!B19:U19,"4")+COUNTIF(選択式⑤!B46:U46,"4")+COUNTIF(選択式⑤!B73:U73,"4")+COUNTIF(選択式⑤!B100:U100,"4")+COUNTIF(選択式⑤!B127:U127,"4")+COUNTIF(選択式⑥!B19:U19,"4")+COUNTIF(選択式⑥!B46:U46,"4")+COUNTIF(選択式⑥!B73:U73,"4")+COUNTIF(選択式⑥!B100:U100,"4")+COUNTIF(選択式⑥!B127:U127,"4")+COUNTIF(選択式⑦!B19:U19,"4")+COUNTIF(選択式⑦!B46:U46,"4")+COUNTIF(選択式⑦!B73:U73,"4")+COUNTIF(選択式⑦!B100:U100,"4")+COUNTIF(選択式⑦!B127:U127,"4")</f>
        <v>312</v>
      </c>
      <c r="F173" s="20">
        <f t="shared" si="14"/>
        <v>0.72389791183294661</v>
      </c>
    </row>
    <row r="174" spans="1:9" ht="19.5" thickBot="1" x14ac:dyDescent="0.45">
      <c r="B174" s="126" t="s">
        <v>2434</v>
      </c>
      <c r="C174" s="127"/>
      <c r="D174" s="128"/>
      <c r="E174" s="34">
        <f>SUM(E170:E173)</f>
        <v>431</v>
      </c>
      <c r="F174" s="35"/>
      <c r="H174" s="22" t="s">
        <v>2433</v>
      </c>
      <c r="I174" s="23">
        <f>E174+H172</f>
        <v>541</v>
      </c>
    </row>
    <row r="175" spans="1:9" x14ac:dyDescent="0.4">
      <c r="B175" s="14"/>
      <c r="C175" s="14"/>
      <c r="D175" s="14"/>
      <c r="E175" s="14"/>
      <c r="F175" s="24"/>
      <c r="H175" s="14"/>
      <c r="I175" s="21"/>
    </row>
    <row r="176" spans="1:9" x14ac:dyDescent="0.4">
      <c r="B176" s="45"/>
      <c r="C176" s="45"/>
      <c r="D176" s="45"/>
      <c r="E176" s="45"/>
      <c r="F176" s="24"/>
      <c r="H176" s="45"/>
      <c r="I176" s="21"/>
    </row>
    <row r="177" spans="1:10" x14ac:dyDescent="0.4">
      <c r="B177" s="45"/>
      <c r="C177" s="45"/>
      <c r="D177" s="45"/>
      <c r="E177" s="45"/>
      <c r="F177" s="24"/>
      <c r="H177" s="45"/>
      <c r="I177" s="21"/>
    </row>
    <row r="178" spans="1:10" x14ac:dyDescent="0.4">
      <c r="A178" s="2" t="s">
        <v>858</v>
      </c>
      <c r="B178" s="36" t="s">
        <v>859</v>
      </c>
    </row>
    <row r="179" spans="1:10" x14ac:dyDescent="0.4">
      <c r="B179" s="37" t="s">
        <v>860</v>
      </c>
    </row>
    <row r="180" spans="1:10" x14ac:dyDescent="0.4">
      <c r="A180" s="3" t="s">
        <v>861</v>
      </c>
      <c r="B180" s="29" t="s">
        <v>881</v>
      </c>
      <c r="C180" s="26"/>
      <c r="D180" s="19">
        <f>'問８①－１'!K3+'問８②－１'!Q3+'問８③－１'!Q3+'問８④－１'!Q3+'問８⑤－１'!Q3+'問８⑥－１'!Q3</f>
        <v>77</v>
      </c>
      <c r="E180" s="20">
        <f>D180/$I$186</f>
        <v>6.8505338078291816E-2</v>
      </c>
      <c r="F180" s="3" t="s">
        <v>875</v>
      </c>
      <c r="G180" s="29" t="s">
        <v>895</v>
      </c>
      <c r="H180" s="26"/>
      <c r="I180" s="19">
        <f>'問８①－１'!K17+'問８②－１'!Q17+'問８③－１'!Q17+'問８④－１'!Q17+'問８⑤－１'!Q17+'問８⑥－１'!Q17</f>
        <v>74</v>
      </c>
      <c r="J180" s="20">
        <f>I180/$I$186</f>
        <v>6.5836298932384338E-2</v>
      </c>
    </row>
    <row r="181" spans="1:10" x14ac:dyDescent="0.4">
      <c r="A181" s="3" t="s">
        <v>862</v>
      </c>
      <c r="B181" s="29" t="s">
        <v>882</v>
      </c>
      <c r="C181" s="26"/>
      <c r="D181" s="19">
        <f>'問８①－１'!K4+'問８②－１'!Q4+'問８③－１'!Q4+'問８④－１'!Q4+'問８⑤－１'!Q4+'問８⑥－１'!Q4</f>
        <v>62</v>
      </c>
      <c r="E181" s="20">
        <f t="shared" ref="E181:E193" si="15">D181/$I$186</f>
        <v>5.5160142348754451E-2</v>
      </c>
      <c r="F181" s="3" t="s">
        <v>876</v>
      </c>
      <c r="G181" s="29" t="s">
        <v>896</v>
      </c>
      <c r="H181" s="26"/>
      <c r="I181" s="19">
        <f>'問８①－１'!K18+'問８②－１'!Q18+'問８③－１'!Q18+'問８④－１'!Q18+'問８⑤－１'!Q18+'問８⑥－１'!Q18</f>
        <v>28</v>
      </c>
      <c r="J181" s="20">
        <f t="shared" ref="J181:J185" si="16">I181/$I$186</f>
        <v>2.491103202846975E-2</v>
      </c>
    </row>
    <row r="182" spans="1:10" x14ac:dyDescent="0.4">
      <c r="A182" s="3" t="s">
        <v>863</v>
      </c>
      <c r="B182" s="29" t="s">
        <v>883</v>
      </c>
      <c r="C182" s="26"/>
      <c r="D182" s="19">
        <f>'問８①－１'!K5+'問８②－１'!Q5+'問８③－１'!Q5+'問８④－１'!Q5+'問８⑤－１'!Q5+'問８⑥－１'!Q5</f>
        <v>97</v>
      </c>
      <c r="E182" s="20">
        <f t="shared" si="15"/>
        <v>8.6298932384341637E-2</v>
      </c>
      <c r="F182" s="3" t="s">
        <v>877</v>
      </c>
      <c r="G182" s="29" t="s">
        <v>897</v>
      </c>
      <c r="H182" s="26"/>
      <c r="I182" s="19">
        <f>'問８①－１'!K19+'問８②－１'!Q19+'問８③－１'!Q19+'問８④－１'!Q19+'問８⑤－１'!Q19+'問８⑥－１'!Q19</f>
        <v>7</v>
      </c>
      <c r="J182" s="20">
        <f t="shared" si="16"/>
        <v>6.2277580071174376E-3</v>
      </c>
    </row>
    <row r="183" spans="1:10" x14ac:dyDescent="0.4">
      <c r="A183" s="3" t="s">
        <v>864</v>
      </c>
      <c r="B183" s="29" t="s">
        <v>884</v>
      </c>
      <c r="C183" s="26"/>
      <c r="D183" s="19">
        <f>'問８①－１'!K6+'問８②－１'!Q6+'問８③－１'!Q6+'問８④－１'!Q6+'問８⑤－１'!Q6+'問８⑥－１'!Q6</f>
        <v>14</v>
      </c>
      <c r="E183" s="20">
        <f t="shared" si="15"/>
        <v>1.2455516014234875E-2</v>
      </c>
      <c r="F183" s="3" t="s">
        <v>878</v>
      </c>
      <c r="G183" s="29" t="s">
        <v>898</v>
      </c>
      <c r="H183" s="26"/>
      <c r="I183" s="19">
        <f>'問８①－１'!K20+'問８②－１'!Q20+'問８③－１'!Q20+'問８④－１'!Q20+'問８⑤－１'!Q20+'問８⑥－１'!Q20</f>
        <v>5</v>
      </c>
      <c r="J183" s="20">
        <f t="shared" si="16"/>
        <v>4.4483985765124559E-3</v>
      </c>
    </row>
    <row r="184" spans="1:10" x14ac:dyDescent="0.4">
      <c r="A184" s="3" t="s">
        <v>865</v>
      </c>
      <c r="B184" s="29" t="s">
        <v>885</v>
      </c>
      <c r="C184" s="26"/>
      <c r="D184" s="19">
        <f>'問８①－１'!K7+'問８②－１'!Q7+'問８③－１'!Q7+'問８④－１'!Q7+'問８⑤－１'!Q7+'問８⑥－１'!Q7</f>
        <v>39</v>
      </c>
      <c r="E184" s="20">
        <f t="shared" si="15"/>
        <v>3.4697508896797152E-2</v>
      </c>
      <c r="F184" s="3" t="s">
        <v>879</v>
      </c>
      <c r="G184" s="29" t="s">
        <v>899</v>
      </c>
      <c r="H184" s="26"/>
      <c r="I184" s="19">
        <f>'問８①－１'!K21+'問８②－１'!Q21+'問８③－１'!Q21+'問８④－１'!Q21+'問８⑤－１'!Q21+'問８⑥－１'!Q21</f>
        <v>26</v>
      </c>
      <c r="J184" s="20">
        <f t="shared" si="16"/>
        <v>2.3131672597864767E-2</v>
      </c>
    </row>
    <row r="185" spans="1:10" x14ac:dyDescent="0.4">
      <c r="A185" s="3" t="s">
        <v>866</v>
      </c>
      <c r="B185" s="29" t="s">
        <v>886</v>
      </c>
      <c r="C185" s="26"/>
      <c r="D185" s="19">
        <f>'問８①－１'!K8+'問８②－１'!Q8+'問８③－１'!Q8+'問８④－１'!Q8+'問８⑤－１'!Q8+'問８⑥－１'!Q8</f>
        <v>87</v>
      </c>
      <c r="E185" s="20">
        <f t="shared" si="15"/>
        <v>7.7402135231316727E-2</v>
      </c>
      <c r="F185" s="3" t="s">
        <v>880</v>
      </c>
      <c r="G185" s="29" t="s">
        <v>900</v>
      </c>
      <c r="H185" s="26"/>
      <c r="I185" s="19">
        <f>'問８①－１'!K22+'問８②－１'!Q22+'問８③－１'!Q22+'問８④－１'!Q22+'問８⑤－１'!Q22+'問８⑥－１'!Q22</f>
        <v>96</v>
      </c>
      <c r="J185" s="20">
        <f t="shared" si="16"/>
        <v>8.5409252669039148E-2</v>
      </c>
    </row>
    <row r="186" spans="1:10" x14ac:dyDescent="0.4">
      <c r="A186" s="3" t="s">
        <v>867</v>
      </c>
      <c r="B186" s="29" t="s">
        <v>887</v>
      </c>
      <c r="C186" s="26"/>
      <c r="D186" s="19">
        <f>'問８①－１'!K9+'問８②－１'!Q9+'問８③－１'!Q9+'問８④－１'!Q9+'問８⑤－１'!Q9+'問８⑥－１'!Q9</f>
        <v>50</v>
      </c>
      <c r="E186" s="20">
        <f t="shared" si="15"/>
        <v>4.4483985765124558E-2</v>
      </c>
      <c r="F186" s="126" t="s">
        <v>2434</v>
      </c>
      <c r="G186" s="127"/>
      <c r="H186" s="128"/>
      <c r="I186" s="19">
        <f>SUM(D180:D193)+SUM(I180:I185)</f>
        <v>1124</v>
      </c>
      <c r="J186" s="19"/>
    </row>
    <row r="187" spans="1:10" x14ac:dyDescent="0.4">
      <c r="A187" s="3" t="s">
        <v>868</v>
      </c>
      <c r="B187" s="29" t="s">
        <v>888</v>
      </c>
      <c r="C187" s="26"/>
      <c r="D187" s="19">
        <f>'問８①－１'!K10+'問８②－１'!Q10+'問８③－１'!Q10+'問８④－１'!Q10+'問８⑤－１'!Q10+'問８⑥－１'!Q10</f>
        <v>33</v>
      </c>
      <c r="E187" s="20">
        <f t="shared" si="15"/>
        <v>2.9359430604982206E-2</v>
      </c>
      <c r="G187" s="127"/>
      <c r="H187" s="127"/>
    </row>
    <row r="188" spans="1:10" x14ac:dyDescent="0.4">
      <c r="A188" s="3" t="s">
        <v>869</v>
      </c>
      <c r="B188" s="29" t="s">
        <v>889</v>
      </c>
      <c r="C188" s="26"/>
      <c r="D188" s="19">
        <f>'問８①－１'!K11+'問８②－１'!Q11+'問８③－１'!Q11+'問８④－１'!Q11+'問８⑤－１'!Q11+'問８⑥－１'!Q11</f>
        <v>89</v>
      </c>
      <c r="E188" s="20">
        <f t="shared" si="15"/>
        <v>7.9181494661921703E-2</v>
      </c>
      <c r="G188" s="120" t="s">
        <v>734</v>
      </c>
      <c r="H188" s="122"/>
    </row>
    <row r="189" spans="1:10" x14ac:dyDescent="0.4">
      <c r="A189" s="3" t="s">
        <v>870</v>
      </c>
      <c r="B189" s="29" t="s">
        <v>890</v>
      </c>
      <c r="C189" s="26"/>
      <c r="D189" s="19">
        <f>'問８①－１'!K12+'問８②－１'!Q12+'問８③－１'!Q12+'問８④－１'!Q12+'問８⑤－１'!Q12+'問８⑥－１'!Q12</f>
        <v>34</v>
      </c>
      <c r="E189" s="20">
        <f t="shared" si="15"/>
        <v>3.0249110320284697E-2</v>
      </c>
      <c r="G189" s="120">
        <f>'問８①－１'!K3+'問８②－１'!Q3+'問８③－１'!Q3+'問８④－１'!Q3+'問８⑤－１'!Q3+'問８⑥－１'!Q2</f>
        <v>73</v>
      </c>
      <c r="H189" s="122"/>
    </row>
    <row r="190" spans="1:10" x14ac:dyDescent="0.4">
      <c r="A190" s="3" t="s">
        <v>871</v>
      </c>
      <c r="B190" s="29" t="s">
        <v>891</v>
      </c>
      <c r="C190" s="26"/>
      <c r="D190" s="19">
        <f>'問８①－１'!K13+'問８②－１'!Q13+'問８③－１'!Q13+'問８④－１'!Q13+'問８⑤－１'!Q13+'問８⑥－１'!Q13</f>
        <v>45</v>
      </c>
      <c r="E190" s="20">
        <f t="shared" si="15"/>
        <v>4.0035587188612103E-2</v>
      </c>
    </row>
    <row r="191" spans="1:10" ht="19.5" thickBot="1" x14ac:dyDescent="0.45">
      <c r="A191" s="3" t="s">
        <v>872</v>
      </c>
      <c r="B191" s="29" t="s">
        <v>892</v>
      </c>
      <c r="C191" s="26"/>
      <c r="D191" s="19">
        <f>'問８①－１'!K14+'問８②－１'!Q14+'問８③－１'!Q14+'問８④－１'!Q14+'問８⑤－１'!Q14+'問８⑥－１'!Q14</f>
        <v>8</v>
      </c>
      <c r="E191" s="20">
        <f t="shared" si="15"/>
        <v>7.1174377224199285E-3</v>
      </c>
      <c r="G191" s="22" t="s">
        <v>2433</v>
      </c>
      <c r="H191" s="23">
        <f>I186+G189</f>
        <v>1197</v>
      </c>
    </row>
    <row r="192" spans="1:10" x14ac:dyDescent="0.4">
      <c r="A192" s="3" t="s">
        <v>873</v>
      </c>
      <c r="B192" s="29" t="s">
        <v>893</v>
      </c>
      <c r="C192" s="26"/>
      <c r="D192" s="19">
        <f>'問８①－１'!K15+'問８②－１'!Q15+'問８③－１'!Q15+'問８④－１'!Q15+'問８⑤－１'!Q15+'問８⑥－１'!Q15</f>
        <v>193</v>
      </c>
      <c r="E192" s="20">
        <f t="shared" si="15"/>
        <v>0.17170818505338079</v>
      </c>
    </row>
    <row r="193" spans="1:11" x14ac:dyDescent="0.4">
      <c r="A193" s="3" t="s">
        <v>874</v>
      </c>
      <c r="B193" s="29" t="s">
        <v>894</v>
      </c>
      <c r="C193" s="26"/>
      <c r="D193" s="19">
        <f>'問８①－１'!K16+'問８②－１'!Q16+'問８③－１'!Q16+'問８④－１'!Q16+'問８⑤－１'!Q16+'問８⑥－１'!Q16</f>
        <v>60</v>
      </c>
      <c r="E193" s="20">
        <f t="shared" si="15"/>
        <v>5.3380782918149468E-2</v>
      </c>
    </row>
    <row r="195" spans="1:11" x14ac:dyDescent="0.4">
      <c r="A195" s="47" t="s">
        <v>2642</v>
      </c>
    </row>
    <row r="196" spans="1:11" x14ac:dyDescent="0.4">
      <c r="A196" s="116" t="s">
        <v>64</v>
      </c>
      <c r="B196" s="117"/>
      <c r="C196" s="117"/>
      <c r="D196" s="117"/>
      <c r="E196" s="117"/>
      <c r="F196" s="117"/>
      <c r="G196" s="117"/>
      <c r="H196" s="117"/>
      <c r="I196" s="118"/>
      <c r="J196" s="52">
        <v>1</v>
      </c>
      <c r="K196" s="52"/>
    </row>
    <row r="197" spans="1:11" x14ac:dyDescent="0.4">
      <c r="A197" s="116" t="s">
        <v>2630</v>
      </c>
      <c r="B197" s="117"/>
      <c r="C197" s="117"/>
      <c r="D197" s="117"/>
      <c r="E197" s="117"/>
      <c r="F197" s="117"/>
      <c r="G197" s="117"/>
      <c r="H197" s="117"/>
      <c r="I197" s="118"/>
      <c r="J197" s="52">
        <v>1</v>
      </c>
      <c r="K197" s="52"/>
    </row>
    <row r="198" spans="1:11" x14ac:dyDescent="0.4">
      <c r="A198" s="116" t="s">
        <v>2631</v>
      </c>
      <c r="B198" s="117"/>
      <c r="C198" s="117"/>
      <c r="D198" s="117"/>
      <c r="E198" s="117"/>
      <c r="F198" s="117"/>
      <c r="G198" s="117"/>
      <c r="H198" s="117"/>
      <c r="I198" s="118"/>
      <c r="J198" s="52">
        <v>1</v>
      </c>
      <c r="K198" s="52"/>
    </row>
    <row r="199" spans="1:11" x14ac:dyDescent="0.4">
      <c r="A199" s="116" t="s">
        <v>2707</v>
      </c>
      <c r="B199" s="117"/>
      <c r="C199" s="117"/>
      <c r="D199" s="117"/>
      <c r="E199" s="117"/>
      <c r="F199" s="117"/>
      <c r="G199" s="117"/>
      <c r="H199" s="117"/>
      <c r="I199" s="118"/>
      <c r="J199" s="52">
        <v>2</v>
      </c>
      <c r="K199" s="52"/>
    </row>
    <row r="200" spans="1:11" x14ac:dyDescent="0.4">
      <c r="A200" s="116" t="s">
        <v>2632</v>
      </c>
      <c r="B200" s="117"/>
      <c r="C200" s="117"/>
      <c r="D200" s="117"/>
      <c r="E200" s="117"/>
      <c r="F200" s="117"/>
      <c r="G200" s="117"/>
      <c r="H200" s="117"/>
      <c r="I200" s="118"/>
      <c r="J200" s="52">
        <v>1</v>
      </c>
      <c r="K200" s="52"/>
    </row>
    <row r="201" spans="1:11" x14ac:dyDescent="0.4">
      <c r="A201" s="116" t="s">
        <v>2633</v>
      </c>
      <c r="B201" s="117"/>
      <c r="C201" s="117"/>
      <c r="D201" s="117"/>
      <c r="E201" s="117"/>
      <c r="F201" s="117"/>
      <c r="G201" s="117"/>
      <c r="H201" s="117"/>
      <c r="I201" s="118"/>
      <c r="J201" s="52">
        <v>1</v>
      </c>
      <c r="K201" s="52"/>
    </row>
    <row r="202" spans="1:11" x14ac:dyDescent="0.4">
      <c r="A202" s="116" t="s">
        <v>2634</v>
      </c>
      <c r="B202" s="117"/>
      <c r="C202" s="117"/>
      <c r="D202" s="117"/>
      <c r="E202" s="117"/>
      <c r="F202" s="117"/>
      <c r="G202" s="117"/>
      <c r="H202" s="117"/>
      <c r="I202" s="118"/>
      <c r="J202" s="52">
        <v>1</v>
      </c>
      <c r="K202" s="52"/>
    </row>
    <row r="203" spans="1:11" x14ac:dyDescent="0.4">
      <c r="A203" s="116" t="s">
        <v>2635</v>
      </c>
      <c r="B203" s="117"/>
      <c r="C203" s="117"/>
      <c r="D203" s="117"/>
      <c r="E203" s="117"/>
      <c r="F203" s="117"/>
      <c r="G203" s="117"/>
      <c r="H203" s="117"/>
      <c r="I203" s="118"/>
      <c r="J203" s="52">
        <v>1</v>
      </c>
      <c r="K203" s="52"/>
    </row>
    <row r="204" spans="1:11" x14ac:dyDescent="0.4">
      <c r="A204" s="116" t="s">
        <v>2636</v>
      </c>
      <c r="B204" s="117"/>
      <c r="C204" s="117"/>
      <c r="D204" s="117"/>
      <c r="E204" s="117"/>
      <c r="F204" s="117"/>
      <c r="G204" s="117"/>
      <c r="H204" s="117"/>
      <c r="I204" s="118"/>
      <c r="J204" s="52">
        <v>1</v>
      </c>
      <c r="K204" s="52"/>
    </row>
    <row r="205" spans="1:11" x14ac:dyDescent="0.4">
      <c r="A205" s="116" t="s">
        <v>2637</v>
      </c>
      <c r="B205" s="117"/>
      <c r="C205" s="117"/>
      <c r="D205" s="117"/>
      <c r="E205" s="117"/>
      <c r="F205" s="117"/>
      <c r="G205" s="117"/>
      <c r="H205" s="117"/>
      <c r="I205" s="118"/>
      <c r="J205" s="52">
        <v>1</v>
      </c>
      <c r="K205" s="52"/>
    </row>
    <row r="206" spans="1:11" x14ac:dyDescent="0.4">
      <c r="A206" s="116" t="s">
        <v>2638</v>
      </c>
      <c r="B206" s="117"/>
      <c r="C206" s="117"/>
      <c r="D206" s="117"/>
      <c r="E206" s="117"/>
      <c r="F206" s="117"/>
      <c r="G206" s="117"/>
      <c r="H206" s="117"/>
      <c r="I206" s="118"/>
      <c r="J206" s="52">
        <v>1</v>
      </c>
      <c r="K206" s="52"/>
    </row>
    <row r="207" spans="1:11" x14ac:dyDescent="0.4">
      <c r="A207" s="116" t="s">
        <v>2639</v>
      </c>
      <c r="B207" s="117"/>
      <c r="C207" s="117"/>
      <c r="D207" s="117"/>
      <c r="E207" s="117"/>
      <c r="F207" s="117"/>
      <c r="G207" s="117"/>
      <c r="H207" s="117"/>
      <c r="I207" s="118"/>
      <c r="J207" s="52">
        <v>1</v>
      </c>
      <c r="K207" s="52"/>
    </row>
    <row r="208" spans="1:11" x14ac:dyDescent="0.4">
      <c r="A208" s="116" t="s">
        <v>2640</v>
      </c>
      <c r="B208" s="117"/>
      <c r="C208" s="117"/>
      <c r="D208" s="117"/>
      <c r="E208" s="117"/>
      <c r="F208" s="117"/>
      <c r="G208" s="117"/>
      <c r="H208" s="117"/>
      <c r="I208" s="118"/>
      <c r="J208" s="52">
        <v>1</v>
      </c>
      <c r="K208" s="52"/>
    </row>
    <row r="209" spans="1:11" x14ac:dyDescent="0.4">
      <c r="A209" s="116" t="s">
        <v>2760</v>
      </c>
      <c r="B209" s="117"/>
      <c r="C209" s="117"/>
      <c r="D209" s="117"/>
      <c r="E209" s="117"/>
      <c r="F209" s="117"/>
      <c r="G209" s="117"/>
      <c r="H209" s="117"/>
      <c r="I209" s="118"/>
      <c r="J209" s="52">
        <v>2</v>
      </c>
      <c r="K209" s="52"/>
    </row>
    <row r="210" spans="1:11" x14ac:dyDescent="0.4">
      <c r="A210" s="116" t="s">
        <v>2641</v>
      </c>
      <c r="B210" s="117"/>
      <c r="C210" s="117"/>
      <c r="D210" s="117"/>
      <c r="E210" s="117"/>
      <c r="F210" s="117"/>
      <c r="G210" s="117"/>
      <c r="H210" s="117"/>
      <c r="I210" s="118"/>
      <c r="J210" s="52">
        <v>1</v>
      </c>
      <c r="K210" s="52"/>
    </row>
    <row r="211" spans="1:11" x14ac:dyDescent="0.4">
      <c r="A211" s="116" t="s">
        <v>2805</v>
      </c>
      <c r="B211" s="117"/>
      <c r="C211" s="117"/>
      <c r="D211" s="117"/>
      <c r="E211" s="117"/>
      <c r="F211" s="117"/>
      <c r="G211" s="117"/>
      <c r="H211" s="117"/>
      <c r="I211" s="118"/>
      <c r="J211" s="52">
        <v>1</v>
      </c>
      <c r="K211" s="52"/>
    </row>
    <row r="212" spans="1:11" x14ac:dyDescent="0.4">
      <c r="A212" s="116" t="s">
        <v>2754</v>
      </c>
      <c r="B212" s="117"/>
      <c r="C212" s="117"/>
      <c r="D212" s="117"/>
      <c r="E212" s="117"/>
      <c r="F212" s="117"/>
      <c r="G212" s="117"/>
      <c r="H212" s="117"/>
      <c r="I212" s="118"/>
      <c r="J212" s="52">
        <v>8</v>
      </c>
      <c r="K212" s="52">
        <f>SUM(J196:J212)</f>
        <v>26</v>
      </c>
    </row>
    <row r="221" spans="1:11" x14ac:dyDescent="0.4">
      <c r="A221" s="2" t="s">
        <v>901</v>
      </c>
      <c r="B221" t="s">
        <v>902</v>
      </c>
    </row>
    <row r="222" spans="1:11" x14ac:dyDescent="0.4">
      <c r="B222" t="s">
        <v>903</v>
      </c>
    </row>
    <row r="223" spans="1:11" x14ac:dyDescent="0.4">
      <c r="A223" s="3" t="s">
        <v>904</v>
      </c>
      <c r="B223" s="29" t="s">
        <v>909</v>
      </c>
      <c r="C223" s="26"/>
      <c r="D223" s="3">
        <f>'問9①－１'!J3+'問9②－１'!J3+'問9③－１'!J3+'問9④－１'!J3+'問9⑤－１'!J3+'問9⑥－１'!J3</f>
        <v>214</v>
      </c>
      <c r="E223" s="32">
        <f>D223/$D$228</f>
        <v>0.31195335276967928</v>
      </c>
    </row>
    <row r="224" spans="1:11" x14ac:dyDescent="0.4">
      <c r="A224" s="3" t="s">
        <v>905</v>
      </c>
      <c r="B224" s="29" t="s">
        <v>910</v>
      </c>
      <c r="C224" s="26"/>
      <c r="D224" s="50">
        <f>'問9①－１'!J4+'問9②－１'!J4+'問9③－１'!J4+'問9④－１'!J4+'問9⑤－１'!J4+'問9⑥－１'!J4</f>
        <v>206</v>
      </c>
      <c r="E224" s="32">
        <f t="shared" ref="E224:E227" si="17">D224/$D$228</f>
        <v>0.30029154518950435</v>
      </c>
    </row>
    <row r="225" spans="1:10" x14ac:dyDescent="0.4">
      <c r="A225" s="3" t="s">
        <v>906</v>
      </c>
      <c r="B225" s="29" t="s">
        <v>911</v>
      </c>
      <c r="C225" s="26"/>
      <c r="D225" s="50">
        <f>'問9①－１'!J5+'問9②－１'!J5+'問9③－１'!J5+'問9④－１'!J5+'問9⑤－１'!J5+'問9⑥－１'!J5</f>
        <v>84</v>
      </c>
      <c r="E225" s="32">
        <f t="shared" si="17"/>
        <v>0.12244897959183673</v>
      </c>
      <c r="G225" s="120" t="s">
        <v>734</v>
      </c>
      <c r="H225" s="122"/>
    </row>
    <row r="226" spans="1:10" x14ac:dyDescent="0.4">
      <c r="A226" s="3" t="s">
        <v>907</v>
      </c>
      <c r="B226" s="29" t="s">
        <v>912</v>
      </c>
      <c r="C226" s="26"/>
      <c r="D226" s="50">
        <f>'問9①－１'!J6+'問9②－１'!J6+'問9③－１'!J6+'問9④－１'!J6+'問9⑤－１'!J6+'問9⑥－１'!J6</f>
        <v>126</v>
      </c>
      <c r="E226" s="32">
        <f t="shared" si="17"/>
        <v>0.18367346938775511</v>
      </c>
      <c r="G226" s="120">
        <f>'問9①－１'!J2+'問9②－１'!J2+'問9③－１'!J2+'問9④－１'!J2+'問9⑤－１'!J2+'問9⑥－１'!J2</f>
        <v>67</v>
      </c>
      <c r="H226" s="122"/>
    </row>
    <row r="227" spans="1:10" x14ac:dyDescent="0.4">
      <c r="A227" s="3" t="s">
        <v>908</v>
      </c>
      <c r="B227" s="29" t="s">
        <v>913</v>
      </c>
      <c r="C227" s="26"/>
      <c r="D227" s="50">
        <f>'問9①－１'!J7+'問9②－１'!J7+'問9③－１'!J7+'問9④－１'!J7+'問9⑤－１'!J7+'問9⑥－１'!J7</f>
        <v>56</v>
      </c>
      <c r="E227" s="32">
        <f t="shared" si="17"/>
        <v>8.1632653061224483E-2</v>
      </c>
    </row>
    <row r="228" spans="1:10" ht="19.5" thickBot="1" x14ac:dyDescent="0.45">
      <c r="A228" s="120" t="s">
        <v>2434</v>
      </c>
      <c r="B228" s="121"/>
      <c r="C228" s="122"/>
      <c r="D228" s="3">
        <f>SUM(D223:D227)</f>
        <v>686</v>
      </c>
      <c r="E228" s="19"/>
      <c r="G228" s="22" t="s">
        <v>2433</v>
      </c>
      <c r="H228" s="23">
        <f>D228+G226</f>
        <v>753</v>
      </c>
    </row>
    <row r="230" spans="1:10" x14ac:dyDescent="0.4">
      <c r="A230" s="47" t="s">
        <v>2675</v>
      </c>
    </row>
    <row r="231" spans="1:10" x14ac:dyDescent="0.4">
      <c r="A231" s="116" t="s">
        <v>79</v>
      </c>
      <c r="B231" s="117"/>
      <c r="C231" s="117"/>
      <c r="D231" s="117"/>
      <c r="E231" s="117"/>
      <c r="F231" s="117"/>
      <c r="G231" s="117"/>
      <c r="H231" s="117"/>
      <c r="I231" s="118"/>
      <c r="J231" s="52">
        <v>1</v>
      </c>
    </row>
    <row r="232" spans="1:10" x14ac:dyDescent="0.4">
      <c r="A232" s="116" t="s">
        <v>2659</v>
      </c>
      <c r="B232" s="117"/>
      <c r="C232" s="117"/>
      <c r="D232" s="117"/>
      <c r="E232" s="117"/>
      <c r="F232" s="117"/>
      <c r="G232" s="117"/>
      <c r="H232" s="117"/>
      <c r="I232" s="118"/>
      <c r="J232" s="52">
        <v>1</v>
      </c>
    </row>
    <row r="233" spans="1:10" x14ac:dyDescent="0.4">
      <c r="A233" s="116" t="s">
        <v>2677</v>
      </c>
      <c r="B233" s="117"/>
      <c r="C233" s="117"/>
      <c r="D233" s="117"/>
      <c r="E233" s="117"/>
      <c r="F233" s="117"/>
      <c r="G233" s="117"/>
      <c r="H233" s="117"/>
      <c r="I233" s="118"/>
      <c r="J233" s="52">
        <v>2</v>
      </c>
    </row>
    <row r="234" spans="1:10" x14ac:dyDescent="0.4">
      <c r="A234" s="116" t="s">
        <v>2660</v>
      </c>
      <c r="B234" s="117"/>
      <c r="C234" s="117"/>
      <c r="D234" s="117"/>
      <c r="E234" s="117"/>
      <c r="F234" s="117"/>
      <c r="G234" s="117"/>
      <c r="H234" s="117"/>
      <c r="I234" s="118"/>
      <c r="J234" s="52">
        <v>1</v>
      </c>
    </row>
    <row r="235" spans="1:10" x14ac:dyDescent="0.4">
      <c r="A235" s="116" t="s">
        <v>2661</v>
      </c>
      <c r="B235" s="117"/>
      <c r="C235" s="117"/>
      <c r="D235" s="117"/>
      <c r="E235" s="117"/>
      <c r="F235" s="117"/>
      <c r="G235" s="117"/>
      <c r="H235" s="117"/>
      <c r="I235" s="118"/>
      <c r="J235" s="52">
        <v>1</v>
      </c>
    </row>
    <row r="236" spans="1:10" x14ac:dyDescent="0.4">
      <c r="A236" s="116" t="s">
        <v>2662</v>
      </c>
      <c r="B236" s="117"/>
      <c r="C236" s="117"/>
      <c r="D236" s="117"/>
      <c r="E236" s="117"/>
      <c r="F236" s="117"/>
      <c r="G236" s="117"/>
      <c r="H236" s="117"/>
      <c r="I236" s="118"/>
      <c r="J236" s="52">
        <v>1</v>
      </c>
    </row>
    <row r="237" spans="1:10" x14ac:dyDescent="0.4">
      <c r="A237" s="116" t="s">
        <v>2663</v>
      </c>
      <c r="B237" s="117"/>
      <c r="C237" s="117"/>
      <c r="D237" s="117"/>
      <c r="E237" s="117"/>
      <c r="F237" s="117"/>
      <c r="G237" s="117"/>
      <c r="H237" s="117"/>
      <c r="I237" s="118"/>
      <c r="J237" s="52">
        <v>1</v>
      </c>
    </row>
    <row r="238" spans="1:10" x14ac:dyDescent="0.4">
      <c r="A238" s="116" t="s">
        <v>2664</v>
      </c>
      <c r="B238" s="117"/>
      <c r="C238" s="117"/>
      <c r="D238" s="117"/>
      <c r="E238" s="117"/>
      <c r="F238" s="117"/>
      <c r="G238" s="117"/>
      <c r="H238" s="117"/>
      <c r="I238" s="118"/>
      <c r="J238" s="52">
        <v>1</v>
      </c>
    </row>
    <row r="239" spans="1:10" x14ac:dyDescent="0.4">
      <c r="A239" s="116" t="s">
        <v>2676</v>
      </c>
      <c r="B239" s="117"/>
      <c r="C239" s="117"/>
      <c r="D239" s="117"/>
      <c r="E239" s="117"/>
      <c r="F239" s="117"/>
      <c r="G239" s="117"/>
      <c r="H239" s="117"/>
      <c r="I239" s="118"/>
      <c r="J239" s="52">
        <v>9</v>
      </c>
    </row>
    <row r="240" spans="1:10" x14ac:dyDescent="0.4">
      <c r="A240" s="116" t="s">
        <v>2665</v>
      </c>
      <c r="B240" s="117"/>
      <c r="C240" s="117"/>
      <c r="D240" s="117"/>
      <c r="E240" s="117"/>
      <c r="F240" s="117"/>
      <c r="G240" s="117"/>
      <c r="H240" s="117"/>
      <c r="I240" s="118"/>
      <c r="J240" s="52">
        <v>1</v>
      </c>
    </row>
    <row r="241" spans="1:10" x14ac:dyDescent="0.4">
      <c r="A241" s="116" t="s">
        <v>2666</v>
      </c>
      <c r="B241" s="117"/>
      <c r="C241" s="117"/>
      <c r="D241" s="117"/>
      <c r="E241" s="117"/>
      <c r="F241" s="117"/>
      <c r="G241" s="117"/>
      <c r="H241" s="117"/>
      <c r="I241" s="118"/>
      <c r="J241" s="52">
        <v>1</v>
      </c>
    </row>
    <row r="242" spans="1:10" x14ac:dyDescent="0.4">
      <c r="A242" s="116" t="s">
        <v>2667</v>
      </c>
      <c r="B242" s="117"/>
      <c r="C242" s="117"/>
      <c r="D242" s="117"/>
      <c r="E242" s="117"/>
      <c r="F242" s="117"/>
      <c r="G242" s="117"/>
      <c r="H242" s="117"/>
      <c r="I242" s="118"/>
      <c r="J242" s="52">
        <v>1</v>
      </c>
    </row>
    <row r="243" spans="1:10" x14ac:dyDescent="0.4">
      <c r="A243" s="116" t="s">
        <v>2668</v>
      </c>
      <c r="B243" s="117"/>
      <c r="C243" s="117"/>
      <c r="D243" s="117"/>
      <c r="E243" s="117"/>
      <c r="F243" s="117"/>
      <c r="G243" s="117"/>
      <c r="H243" s="117"/>
      <c r="I243" s="118"/>
      <c r="J243" s="52">
        <v>1</v>
      </c>
    </row>
    <row r="244" spans="1:10" x14ac:dyDescent="0.4">
      <c r="A244" s="116" t="s">
        <v>2669</v>
      </c>
      <c r="B244" s="117"/>
      <c r="C244" s="117"/>
      <c r="D244" s="117"/>
      <c r="E244" s="117"/>
      <c r="F244" s="117"/>
      <c r="G244" s="117"/>
      <c r="H244" s="117"/>
      <c r="I244" s="118"/>
      <c r="J244" s="52">
        <v>1</v>
      </c>
    </row>
    <row r="245" spans="1:10" x14ac:dyDescent="0.4">
      <c r="A245" s="116" t="s">
        <v>2670</v>
      </c>
      <c r="B245" s="117"/>
      <c r="C245" s="117"/>
      <c r="D245" s="117"/>
      <c r="E245" s="117"/>
      <c r="F245" s="117"/>
      <c r="G245" s="117"/>
      <c r="H245" s="117"/>
      <c r="I245" s="118"/>
      <c r="J245" s="52">
        <v>1</v>
      </c>
    </row>
    <row r="246" spans="1:10" x14ac:dyDescent="0.4">
      <c r="A246" s="116" t="s">
        <v>2678</v>
      </c>
      <c r="B246" s="117"/>
      <c r="C246" s="117"/>
      <c r="D246" s="117"/>
      <c r="E246" s="117"/>
      <c r="F246" s="117"/>
      <c r="G246" s="117"/>
      <c r="H246" s="117"/>
      <c r="I246" s="118"/>
      <c r="J246" s="52">
        <v>4</v>
      </c>
    </row>
    <row r="247" spans="1:10" x14ac:dyDescent="0.4">
      <c r="A247" s="116" t="s">
        <v>2671</v>
      </c>
      <c r="B247" s="117"/>
      <c r="C247" s="117"/>
      <c r="D247" s="117"/>
      <c r="E247" s="117"/>
      <c r="F247" s="117"/>
      <c r="G247" s="117"/>
      <c r="H247" s="117"/>
      <c r="I247" s="118"/>
      <c r="J247" s="52">
        <v>1</v>
      </c>
    </row>
    <row r="248" spans="1:10" x14ac:dyDescent="0.4">
      <c r="A248" s="116" t="s">
        <v>2672</v>
      </c>
      <c r="B248" s="117"/>
      <c r="C248" s="117"/>
      <c r="D248" s="117"/>
      <c r="E248" s="117"/>
      <c r="F248" s="117"/>
      <c r="G248" s="117"/>
      <c r="H248" s="117"/>
      <c r="I248" s="118"/>
      <c r="J248" s="52">
        <v>1</v>
      </c>
    </row>
    <row r="249" spans="1:10" x14ac:dyDescent="0.4">
      <c r="A249" s="116" t="s">
        <v>2673</v>
      </c>
      <c r="B249" s="117"/>
      <c r="C249" s="117"/>
      <c r="D249" s="117"/>
      <c r="E249" s="117"/>
      <c r="F249" s="117"/>
      <c r="G249" s="117"/>
      <c r="H249" s="117"/>
      <c r="I249" s="118"/>
      <c r="J249" s="52">
        <v>1</v>
      </c>
    </row>
    <row r="250" spans="1:10" x14ac:dyDescent="0.4">
      <c r="A250" s="116" t="s">
        <v>2674</v>
      </c>
      <c r="B250" s="117"/>
      <c r="C250" s="117"/>
      <c r="D250" s="117"/>
      <c r="E250" s="117"/>
      <c r="F250" s="117"/>
      <c r="G250" s="117"/>
      <c r="H250" s="117"/>
      <c r="I250" s="118"/>
      <c r="J250" s="52">
        <v>1</v>
      </c>
    </row>
    <row r="251" spans="1:10" x14ac:dyDescent="0.4">
      <c r="A251" s="116" t="s">
        <v>2752</v>
      </c>
      <c r="B251" s="117"/>
      <c r="C251" s="117"/>
      <c r="D251" s="117"/>
      <c r="E251" s="117"/>
      <c r="F251" s="117"/>
      <c r="G251" s="117"/>
      <c r="H251" s="117"/>
      <c r="I251" s="118"/>
      <c r="J251" s="52">
        <v>1</v>
      </c>
    </row>
    <row r="252" spans="1:10" x14ac:dyDescent="0.4">
      <c r="A252" s="116" t="s">
        <v>2753</v>
      </c>
      <c r="B252" s="117"/>
      <c r="C252" s="117"/>
      <c r="D252" s="117"/>
      <c r="E252" s="117"/>
      <c r="F252" s="117"/>
      <c r="G252" s="117"/>
      <c r="H252" s="117"/>
      <c r="I252" s="118"/>
      <c r="J252" s="52">
        <v>1</v>
      </c>
    </row>
    <row r="253" spans="1:10" x14ac:dyDescent="0.4">
      <c r="A253" s="116" t="s">
        <v>2806</v>
      </c>
      <c r="B253" s="117"/>
      <c r="C253" s="117"/>
      <c r="D253" s="117"/>
      <c r="E253" s="117"/>
      <c r="F253" s="117"/>
      <c r="G253" s="117"/>
      <c r="H253" s="117"/>
      <c r="I253" s="118"/>
      <c r="J253" s="52">
        <v>1</v>
      </c>
    </row>
    <row r="254" spans="1:10" x14ac:dyDescent="0.4">
      <c r="A254" s="116" t="s">
        <v>2755</v>
      </c>
      <c r="B254" s="117"/>
      <c r="C254" s="117"/>
      <c r="D254" s="117"/>
      <c r="E254" s="117"/>
      <c r="F254" s="117"/>
      <c r="G254" s="117"/>
      <c r="H254" s="117"/>
      <c r="I254" s="118"/>
      <c r="J254" s="52">
        <v>21</v>
      </c>
    </row>
    <row r="265" spans="1:10" x14ac:dyDescent="0.4">
      <c r="A265" s="2" t="s">
        <v>914</v>
      </c>
      <c r="B265" t="s">
        <v>915</v>
      </c>
    </row>
    <row r="266" spans="1:10" x14ac:dyDescent="0.4">
      <c r="B266" t="s">
        <v>916</v>
      </c>
    </row>
    <row r="267" spans="1:10" x14ac:dyDescent="0.4">
      <c r="A267" s="43" t="s">
        <v>917</v>
      </c>
      <c r="B267" s="25" t="s">
        <v>923</v>
      </c>
      <c r="C267" s="25"/>
      <c r="D267" s="25"/>
      <c r="E267" s="25"/>
      <c r="F267" s="19">
        <f>'問10①－１'!J3+'問10②－１'!J3+'問10③－１'!J3+'問10④－１'!J3+'問10⑤－１'!J3+'問10⑥－１'!J3</f>
        <v>278</v>
      </c>
      <c r="G267" s="20">
        <f t="shared" ref="G267:G273" si="18">F267/$F$274</f>
        <v>0.34405940594059403</v>
      </c>
    </row>
    <row r="268" spans="1:10" x14ac:dyDescent="0.4">
      <c r="A268" s="43" t="s">
        <v>918</v>
      </c>
      <c r="B268" s="25" t="s">
        <v>924</v>
      </c>
      <c r="C268" s="25"/>
      <c r="D268" s="25"/>
      <c r="E268" s="25"/>
      <c r="F268" s="19">
        <f>'問10①－１'!J4+'問10②－１'!J4+'問10③－１'!J4+'問10④－１'!J4+'問10⑤－１'!J4+'問10⑥－１'!J4</f>
        <v>142</v>
      </c>
      <c r="G268" s="20">
        <f t="shared" si="18"/>
        <v>0.17574257425742573</v>
      </c>
    </row>
    <row r="269" spans="1:10" x14ac:dyDescent="0.4">
      <c r="A269" s="43" t="s">
        <v>906</v>
      </c>
      <c r="B269" s="25" t="s">
        <v>925</v>
      </c>
      <c r="C269" s="25"/>
      <c r="D269" s="25"/>
      <c r="E269" s="25"/>
      <c r="F269" s="19">
        <f>'問10①－１'!J5+'問10②－１'!J5+'問10③－１'!J5+'問10④－１'!J5+'問10⑤－１'!J5+'問10⑥－１'!J5</f>
        <v>37</v>
      </c>
      <c r="G269" s="20">
        <f t="shared" si="18"/>
        <v>4.5792079207920791E-2</v>
      </c>
    </row>
    <row r="270" spans="1:10" x14ac:dyDescent="0.4">
      <c r="A270" s="43" t="s">
        <v>919</v>
      </c>
      <c r="B270" s="25" t="s">
        <v>926</v>
      </c>
      <c r="C270" s="25"/>
      <c r="D270" s="25"/>
      <c r="E270" s="25"/>
      <c r="F270" s="19">
        <f>'問10①－１'!J6+'問10②－１'!J6+'問10③－１'!J6+'問10④－１'!J6+'問10⑤－１'!J6+'問10⑥－１'!J6</f>
        <v>218</v>
      </c>
      <c r="G270" s="20">
        <f t="shared" si="18"/>
        <v>0.26980198019801982</v>
      </c>
    </row>
    <row r="271" spans="1:10" x14ac:dyDescent="0.4">
      <c r="A271" s="43" t="s">
        <v>920</v>
      </c>
      <c r="B271" s="25" t="s">
        <v>927</v>
      </c>
      <c r="C271" s="25"/>
      <c r="D271" s="25"/>
      <c r="E271" s="25"/>
      <c r="F271" s="19">
        <f>'問10①－１'!J7+'問10②－１'!J7+'問10③－１'!J7+'問10④－１'!J7+'問10⑤－１'!J7+'問10⑥－１'!J7</f>
        <v>69</v>
      </c>
      <c r="G271" s="20">
        <f t="shared" si="18"/>
        <v>8.5396039603960402E-2</v>
      </c>
      <c r="I271" s="120" t="s">
        <v>734</v>
      </c>
      <c r="J271" s="122"/>
    </row>
    <row r="272" spans="1:10" x14ac:dyDescent="0.4">
      <c r="A272" s="43" t="s">
        <v>921</v>
      </c>
      <c r="B272" s="46" t="s">
        <v>928</v>
      </c>
      <c r="C272" s="25"/>
      <c r="D272" s="25"/>
      <c r="E272" s="25"/>
      <c r="F272" s="19">
        <f>'問10①－１'!J8+'問10②－１'!J8+'問10③－１'!J8+'問10④－１'!J8+'問10⑤－１'!J8+'問10⑥－１'!J8</f>
        <v>37</v>
      </c>
      <c r="G272" s="20">
        <f t="shared" si="18"/>
        <v>4.5792079207920791E-2</v>
      </c>
      <c r="I272" s="120">
        <f>'問10①－１'!J2+'問10②－１'!J2+'問10③－１'!J2+'問10④－１'!J2+'問10⑤－１'!J2+'問10⑥－１'!J2</f>
        <v>81</v>
      </c>
      <c r="J272" s="122"/>
    </row>
    <row r="273" spans="1:10" x14ac:dyDescent="0.4">
      <c r="A273" s="43" t="s">
        <v>922</v>
      </c>
      <c r="B273" s="25" t="s">
        <v>913</v>
      </c>
      <c r="C273" s="25"/>
      <c r="D273" s="25"/>
      <c r="E273" s="25"/>
      <c r="F273" s="19">
        <f>'問10①－１'!J9+'問10②－１'!J9+'問10③－１'!J9+'問10④－１'!J9+'問10⑤－１'!J9+'問10⑥－１'!J9</f>
        <v>27</v>
      </c>
      <c r="G273" s="20">
        <f t="shared" si="18"/>
        <v>3.3415841584158418E-2</v>
      </c>
    </row>
    <row r="274" spans="1:10" ht="19.5" thickBot="1" x14ac:dyDescent="0.45">
      <c r="A274" s="42" t="s">
        <v>2434</v>
      </c>
      <c r="B274" s="44"/>
      <c r="C274" s="44"/>
      <c r="D274" s="44"/>
      <c r="E274" s="44"/>
      <c r="F274" s="19">
        <f>SUM(F267:F273)</f>
        <v>808</v>
      </c>
      <c r="G274" s="19"/>
      <c r="I274" s="22" t="s">
        <v>2433</v>
      </c>
      <c r="J274" s="23">
        <f>F274+I272</f>
        <v>889</v>
      </c>
    </row>
    <row r="276" spans="1:10" x14ac:dyDescent="0.4">
      <c r="A276" s="47" t="s">
        <v>2688</v>
      </c>
    </row>
    <row r="277" spans="1:10" x14ac:dyDescent="0.4">
      <c r="A277" s="116" t="s">
        <v>2687</v>
      </c>
      <c r="B277" s="117"/>
      <c r="C277" s="117"/>
      <c r="D277" s="117"/>
      <c r="E277" s="117"/>
      <c r="F277" s="117"/>
      <c r="G277" s="117"/>
      <c r="H277" s="117"/>
      <c r="I277" s="118"/>
      <c r="J277" s="52">
        <v>5</v>
      </c>
    </row>
    <row r="278" spans="1:10" x14ac:dyDescent="0.4">
      <c r="A278" s="116" t="s">
        <v>2679</v>
      </c>
      <c r="B278" s="117"/>
      <c r="C278" s="117"/>
      <c r="D278" s="117"/>
      <c r="E278" s="117"/>
      <c r="F278" s="117"/>
      <c r="G278" s="117"/>
      <c r="H278" s="117"/>
      <c r="I278" s="118"/>
      <c r="J278" s="52">
        <v>1</v>
      </c>
    </row>
    <row r="279" spans="1:10" x14ac:dyDescent="0.4">
      <c r="A279" s="116" t="s">
        <v>2680</v>
      </c>
      <c r="B279" s="117"/>
      <c r="C279" s="117"/>
      <c r="D279" s="117"/>
      <c r="E279" s="117"/>
      <c r="F279" s="117"/>
      <c r="G279" s="117"/>
      <c r="H279" s="117"/>
      <c r="I279" s="118"/>
      <c r="J279" s="52">
        <v>1</v>
      </c>
    </row>
    <row r="280" spans="1:10" x14ac:dyDescent="0.4">
      <c r="A280" s="116" t="s">
        <v>2681</v>
      </c>
      <c r="B280" s="117"/>
      <c r="C280" s="117"/>
      <c r="D280" s="117"/>
      <c r="E280" s="117"/>
      <c r="F280" s="117"/>
      <c r="G280" s="117"/>
      <c r="H280" s="117"/>
      <c r="I280" s="118"/>
      <c r="J280" s="52">
        <v>1</v>
      </c>
    </row>
    <row r="281" spans="1:10" x14ac:dyDescent="0.4">
      <c r="A281" s="116" t="s">
        <v>2682</v>
      </c>
      <c r="B281" s="117"/>
      <c r="C281" s="117"/>
      <c r="D281" s="117"/>
      <c r="E281" s="117"/>
      <c r="F281" s="117"/>
      <c r="G281" s="117"/>
      <c r="H281" s="117"/>
      <c r="I281" s="118"/>
      <c r="J281" s="52">
        <v>1</v>
      </c>
    </row>
    <row r="282" spans="1:10" x14ac:dyDescent="0.4">
      <c r="A282" s="116" t="s">
        <v>2683</v>
      </c>
      <c r="B282" s="117"/>
      <c r="C282" s="117"/>
      <c r="D282" s="117"/>
      <c r="E282" s="117"/>
      <c r="F282" s="117"/>
      <c r="G282" s="117"/>
      <c r="H282" s="117"/>
      <c r="I282" s="118"/>
      <c r="J282" s="52">
        <v>1</v>
      </c>
    </row>
    <row r="283" spans="1:10" x14ac:dyDescent="0.4">
      <c r="A283" s="116" t="s">
        <v>2684</v>
      </c>
      <c r="B283" s="117"/>
      <c r="C283" s="117"/>
      <c r="D283" s="117"/>
      <c r="E283" s="117"/>
      <c r="F283" s="117"/>
      <c r="G283" s="117"/>
      <c r="H283" s="117"/>
      <c r="I283" s="118"/>
      <c r="J283" s="52">
        <v>1</v>
      </c>
    </row>
    <row r="284" spans="1:10" x14ac:dyDescent="0.4">
      <c r="A284" s="116" t="s">
        <v>2685</v>
      </c>
      <c r="B284" s="117"/>
      <c r="C284" s="117"/>
      <c r="D284" s="117"/>
      <c r="E284" s="117"/>
      <c r="F284" s="117"/>
      <c r="G284" s="117"/>
      <c r="H284" s="117"/>
      <c r="I284" s="118"/>
      <c r="J284" s="52">
        <v>1</v>
      </c>
    </row>
    <row r="285" spans="1:10" x14ac:dyDescent="0.4">
      <c r="A285" s="116" t="s">
        <v>2686</v>
      </c>
      <c r="B285" s="117"/>
      <c r="C285" s="117"/>
      <c r="D285" s="117"/>
      <c r="E285" s="117"/>
      <c r="F285" s="117"/>
      <c r="G285" s="117"/>
      <c r="H285" s="117"/>
      <c r="I285" s="118"/>
      <c r="J285" s="52">
        <v>1</v>
      </c>
    </row>
    <row r="286" spans="1:10" x14ac:dyDescent="0.4">
      <c r="A286" s="116" t="s">
        <v>2756</v>
      </c>
      <c r="B286" s="117"/>
      <c r="C286" s="117"/>
      <c r="D286" s="117"/>
      <c r="E286" s="117"/>
      <c r="F286" s="117"/>
      <c r="G286" s="117"/>
      <c r="H286" s="117"/>
      <c r="I286" s="118"/>
      <c r="J286" s="52">
        <v>14</v>
      </c>
    </row>
    <row r="287" spans="1:10" x14ac:dyDescent="0.4">
      <c r="A287" s="21"/>
    </row>
    <row r="288" spans="1:10" x14ac:dyDescent="0.4">
      <c r="A288" s="2" t="s">
        <v>929</v>
      </c>
      <c r="B288" s="36" t="s">
        <v>930</v>
      </c>
    </row>
    <row r="289" spans="1:10" x14ac:dyDescent="0.4">
      <c r="A289" s="3" t="s">
        <v>931</v>
      </c>
      <c r="B289" s="29" t="s">
        <v>935</v>
      </c>
      <c r="C289" s="25"/>
      <c r="D289" s="26"/>
      <c r="E289" s="19">
        <f>'問11①－１'!J3+'問11②－１'!J3+'問11③－１'!J3+'問11④－１'!J3+'問11⑤－１'!J3+'問11⑥－１'!J3</f>
        <v>124</v>
      </c>
      <c r="F289" s="20">
        <f>E289/$E$293</f>
        <v>0.23664122137404581</v>
      </c>
    </row>
    <row r="290" spans="1:10" x14ac:dyDescent="0.4">
      <c r="A290" s="3" t="s">
        <v>932</v>
      </c>
      <c r="B290" s="29" t="s">
        <v>936</v>
      </c>
      <c r="C290" s="25"/>
      <c r="D290" s="26"/>
      <c r="E290" s="19">
        <f>'問11①－１'!J4+'問11②－１'!J4+'問11③－１'!J4+'問11④－１'!J4+'問11⑤－１'!J4+'問11⑥－１'!J4</f>
        <v>294</v>
      </c>
      <c r="F290" s="20">
        <f t="shared" ref="F290:F292" si="19">E290/$E$293</f>
        <v>0.56106870229007633</v>
      </c>
      <c r="H290" s="120" t="s">
        <v>734</v>
      </c>
      <c r="I290" s="122"/>
    </row>
    <row r="291" spans="1:10" x14ac:dyDescent="0.4">
      <c r="A291" s="3" t="s">
        <v>933</v>
      </c>
      <c r="B291" s="29" t="s">
        <v>937</v>
      </c>
      <c r="C291" s="25"/>
      <c r="D291" s="26"/>
      <c r="E291" s="19">
        <f>'問11①－１'!J5+'問11②－１'!J5+'問11③－１'!J5+'問11④－１'!J5+'問11⑤－１'!J5+'問11⑥－１'!J5</f>
        <v>64</v>
      </c>
      <c r="F291" s="20">
        <f t="shared" si="19"/>
        <v>0.12213740458015267</v>
      </c>
      <c r="H291" s="120">
        <f>'問11①－１'!J2+'問11②－１'!J2+'問11③－１'!J2+'問11④－１'!J2+'問11⑤－１'!J2+'問11⑥－１'!J2</f>
        <v>22</v>
      </c>
      <c r="I291" s="122"/>
    </row>
    <row r="292" spans="1:10" x14ac:dyDescent="0.4">
      <c r="A292" s="3" t="s">
        <v>934</v>
      </c>
      <c r="B292" s="29" t="s">
        <v>938</v>
      </c>
      <c r="C292" s="25"/>
      <c r="D292" s="26"/>
      <c r="E292" s="19">
        <f>'問11①－１'!J6+'問11②－１'!J6+'問11③－１'!J6+'問11④－１'!J6+'問11⑤－１'!J6+'問11⑥－１'!J6</f>
        <v>42</v>
      </c>
      <c r="F292" s="20">
        <f t="shared" si="19"/>
        <v>8.0152671755725186E-2</v>
      </c>
    </row>
    <row r="293" spans="1:10" ht="19.5" thickBot="1" x14ac:dyDescent="0.45">
      <c r="A293" s="120" t="s">
        <v>2434</v>
      </c>
      <c r="B293" s="121"/>
      <c r="C293" s="121"/>
      <c r="D293" s="122"/>
      <c r="E293" s="19">
        <f>SUM(E289:E292)</f>
        <v>524</v>
      </c>
      <c r="F293" s="20"/>
      <c r="H293" s="22" t="s">
        <v>2433</v>
      </c>
      <c r="I293" s="23">
        <f>E293+H291</f>
        <v>546</v>
      </c>
    </row>
    <row r="295" spans="1:10" x14ac:dyDescent="0.4">
      <c r="A295" s="2" t="s">
        <v>939</v>
      </c>
      <c r="B295" t="s">
        <v>940</v>
      </c>
    </row>
    <row r="296" spans="1:10" x14ac:dyDescent="0.4">
      <c r="B296" t="s">
        <v>941</v>
      </c>
    </row>
    <row r="297" spans="1:10" x14ac:dyDescent="0.4">
      <c r="A297" s="3" t="s">
        <v>942</v>
      </c>
      <c r="B297" s="25" t="s">
        <v>949</v>
      </c>
      <c r="C297" s="25"/>
      <c r="D297" s="25"/>
      <c r="E297" s="25"/>
      <c r="F297" s="19">
        <f>'問12①－１'!J3+'問12②－１'!J3+'問12③－１'!K3+'問12④－１'!K3+'問12⑤－１'!K3+'問12⑥－１'!K3</f>
        <v>182</v>
      </c>
      <c r="G297" s="31">
        <f t="shared" ref="G297:G305" si="20">F297/$F$306</f>
        <v>0.19569892473118281</v>
      </c>
    </row>
    <row r="298" spans="1:10" x14ac:dyDescent="0.4">
      <c r="A298" s="3" t="s">
        <v>943</v>
      </c>
      <c r="B298" s="25" t="s">
        <v>950</v>
      </c>
      <c r="C298" s="25"/>
      <c r="D298" s="25"/>
      <c r="E298" s="25"/>
      <c r="F298" s="19">
        <f>'問12①－１'!J4+'問12②－１'!J4+'問12③－１'!K4+'問12④－１'!K4+'問12⑤－１'!K4+'問12⑥－１'!K4</f>
        <v>80</v>
      </c>
      <c r="G298" s="31">
        <f t="shared" si="20"/>
        <v>8.6021505376344093E-2</v>
      </c>
    </row>
    <row r="299" spans="1:10" x14ac:dyDescent="0.4">
      <c r="A299" s="3" t="s">
        <v>933</v>
      </c>
      <c r="B299" s="25" t="s">
        <v>951</v>
      </c>
      <c r="C299" s="25"/>
      <c r="D299" s="25"/>
      <c r="E299" s="25"/>
      <c r="F299" s="19">
        <f>'問12①－１'!J5+'問12②－１'!J5+'問12③－１'!K5+'問12④－１'!K5+'問12⑤－１'!K5+'問12⑥－１'!K5</f>
        <v>154</v>
      </c>
      <c r="G299" s="31">
        <f t="shared" si="20"/>
        <v>0.16559139784946236</v>
      </c>
    </row>
    <row r="300" spans="1:10" x14ac:dyDescent="0.4">
      <c r="A300" s="3" t="s">
        <v>934</v>
      </c>
      <c r="B300" s="25" t="s">
        <v>952</v>
      </c>
      <c r="C300" s="25"/>
      <c r="D300" s="25"/>
      <c r="E300" s="25"/>
      <c r="F300" s="19">
        <f>'問12①－１'!J6+'問12②－１'!J6+'問12③－１'!K6+'問12④－１'!K6+'問12⑤－１'!K6+'問12⑥－１'!K6</f>
        <v>107</v>
      </c>
      <c r="G300" s="31">
        <f t="shared" si="20"/>
        <v>0.11505376344086021</v>
      </c>
    </row>
    <row r="301" spans="1:10" x14ac:dyDescent="0.4">
      <c r="A301" s="3" t="s">
        <v>944</v>
      </c>
      <c r="B301" s="25" t="s">
        <v>953</v>
      </c>
      <c r="C301" s="25"/>
      <c r="D301" s="25"/>
      <c r="E301" s="25"/>
      <c r="F301" s="19">
        <f>'問12①－１'!J7+'問12②－１'!J7+'問12③－１'!K7+'問12④－１'!K7+'問12⑤－１'!K7+'問12⑥－１'!K7</f>
        <v>81</v>
      </c>
      <c r="G301" s="31">
        <f t="shared" si="20"/>
        <v>8.7096774193548387E-2</v>
      </c>
    </row>
    <row r="302" spans="1:10" x14ac:dyDescent="0.4">
      <c r="A302" s="3" t="s">
        <v>945</v>
      </c>
      <c r="B302" s="25" t="s">
        <v>954</v>
      </c>
      <c r="C302" s="25"/>
      <c r="D302" s="25"/>
      <c r="E302" s="25"/>
      <c r="F302" s="19">
        <f>'問12①－１'!J8+'問12②－１'!J8+'問12③－１'!K8+'問12④－１'!K8+'問12⑤－１'!K8+'問12⑥－１'!K8</f>
        <v>84</v>
      </c>
      <c r="G302" s="31">
        <f t="shared" si="20"/>
        <v>9.0322580645161285E-2</v>
      </c>
    </row>
    <row r="303" spans="1:10" x14ac:dyDescent="0.4">
      <c r="A303" s="3" t="s">
        <v>946</v>
      </c>
      <c r="B303" s="25" t="s">
        <v>955</v>
      </c>
      <c r="C303" s="25"/>
      <c r="D303" s="25"/>
      <c r="E303" s="25"/>
      <c r="F303" s="19">
        <f>'問12①－１'!J9+'問12②－１'!J9+'問12③－１'!K9+'問12④－１'!K9+'問12⑤－１'!K9+'問12⑥－１'!K9</f>
        <v>131</v>
      </c>
      <c r="G303" s="31">
        <f t="shared" si="20"/>
        <v>0.14086021505376345</v>
      </c>
      <c r="I303" s="120" t="s">
        <v>734</v>
      </c>
      <c r="J303" s="122"/>
    </row>
    <row r="304" spans="1:10" x14ac:dyDescent="0.4">
      <c r="A304" s="3" t="s">
        <v>947</v>
      </c>
      <c r="B304" s="25" t="s">
        <v>956</v>
      </c>
      <c r="C304" s="25"/>
      <c r="D304" s="25"/>
      <c r="E304" s="25"/>
      <c r="F304" s="19">
        <f>'問12①－１'!J10+'問12②－１'!J10+'問12③－１'!K10+'問12④－１'!K10+'問12⑤－１'!K10+'問12⑥－１'!K10</f>
        <v>65</v>
      </c>
      <c r="G304" s="31">
        <f t="shared" si="20"/>
        <v>6.9892473118279563E-2</v>
      </c>
      <c r="I304" s="120">
        <f>'問12①－１'!J2+'問12②－１'!J2+'問12③－１'!K2+'問12④－１'!K2+'問12⑤－１'!K2+'問12⑥－１'!K2</f>
        <v>35</v>
      </c>
      <c r="J304" s="122"/>
    </row>
    <row r="305" spans="1:10" x14ac:dyDescent="0.4">
      <c r="A305" s="3" t="s">
        <v>948</v>
      </c>
      <c r="B305" s="25" t="s">
        <v>913</v>
      </c>
      <c r="C305" s="25"/>
      <c r="D305" s="25"/>
      <c r="E305" s="25"/>
      <c r="F305" s="19">
        <f>'問12①－１'!J11+'問12②－１'!J11+'問12③－１'!K11+'問12④－１'!K11+'問12⑤－１'!K11+'問12⑥－１'!K11</f>
        <v>46</v>
      </c>
      <c r="G305" s="31">
        <f t="shared" si="20"/>
        <v>4.9462365591397849E-2</v>
      </c>
    </row>
    <row r="306" spans="1:10" ht="19.5" thickBot="1" x14ac:dyDescent="0.45">
      <c r="A306" s="120" t="s">
        <v>2434</v>
      </c>
      <c r="B306" s="121"/>
      <c r="C306" s="121"/>
      <c r="D306" s="121"/>
      <c r="E306" s="122"/>
      <c r="F306" s="19">
        <f>SUM(F297:F305)</f>
        <v>930</v>
      </c>
      <c r="G306" s="19"/>
      <c r="I306" s="22" t="s">
        <v>2433</v>
      </c>
      <c r="J306" s="23">
        <f>F306+I304</f>
        <v>965</v>
      </c>
    </row>
    <row r="309" spans="1:10" x14ac:dyDescent="0.4">
      <c r="A309" t="s">
        <v>957</v>
      </c>
      <c r="B309" t="s">
        <v>958</v>
      </c>
    </row>
    <row r="310" spans="1:10" x14ac:dyDescent="0.4">
      <c r="B310" t="s">
        <v>959</v>
      </c>
    </row>
    <row r="311" spans="1:10" x14ac:dyDescent="0.4">
      <c r="A311" s="3" t="s">
        <v>960</v>
      </c>
      <c r="B311" s="29" t="s">
        <v>961</v>
      </c>
      <c r="C311" s="25"/>
      <c r="D311" s="26"/>
      <c r="E311" s="19">
        <f>'問13①－１'!J3+'問13②－１'!J3+'問13③－１'!J3+'問13④－１'!J3+'問13⑤－１'!J3+'問13⑥－１'!J3</f>
        <v>384</v>
      </c>
      <c r="F311" s="20">
        <f>E311/$E$317</f>
        <v>0.53112033195020747</v>
      </c>
    </row>
    <row r="312" spans="1:10" x14ac:dyDescent="0.4">
      <c r="A312" s="3" t="s">
        <v>905</v>
      </c>
      <c r="B312" s="29" t="s">
        <v>962</v>
      </c>
      <c r="C312" s="25"/>
      <c r="D312" s="26"/>
      <c r="E312" s="19">
        <f>'問13①－１'!J4+'問13②－１'!J4+'問13③－１'!J4+'問13④－１'!J4+'問13⑤－１'!J4+'問13⑥－１'!J4</f>
        <v>80</v>
      </c>
      <c r="F312" s="20">
        <f t="shared" ref="F312:F316" si="21">E312/$E$317</f>
        <v>0.11065006915629322</v>
      </c>
    </row>
    <row r="313" spans="1:10" x14ac:dyDescent="0.4">
      <c r="A313" s="3" t="s">
        <v>933</v>
      </c>
      <c r="B313" s="29" t="s">
        <v>963</v>
      </c>
      <c r="C313" s="25"/>
      <c r="D313" s="26"/>
      <c r="E313" s="19">
        <f>'問13①－１'!J5+'問13②－１'!J5+'問13③－１'!J5+'問13④－１'!J5+'問13⑤－１'!J5+'問13⑥－１'!J5</f>
        <v>44</v>
      </c>
      <c r="F313" s="20">
        <f t="shared" si="21"/>
        <v>6.0857538035961271E-2</v>
      </c>
    </row>
    <row r="314" spans="1:10" x14ac:dyDescent="0.4">
      <c r="A314" s="3" t="s">
        <v>934</v>
      </c>
      <c r="B314" s="29" t="s">
        <v>964</v>
      </c>
      <c r="C314" s="25"/>
      <c r="D314" s="26"/>
      <c r="E314" s="19">
        <f>'問13①－１'!J6+'問13②－１'!J6+'問13③－１'!J6+'問13④－１'!J6+'問13⑤－１'!J6+'問13⑥－１'!J6</f>
        <v>153</v>
      </c>
      <c r="F314" s="20">
        <f t="shared" si="21"/>
        <v>0.21161825726141079</v>
      </c>
      <c r="H314" s="120" t="s">
        <v>734</v>
      </c>
      <c r="I314" s="122"/>
    </row>
    <row r="315" spans="1:10" x14ac:dyDescent="0.4">
      <c r="A315" s="3" t="s">
        <v>944</v>
      </c>
      <c r="B315" s="29" t="s">
        <v>965</v>
      </c>
      <c r="C315" s="25"/>
      <c r="D315" s="26"/>
      <c r="E315" s="19">
        <f>'問13①－１'!J7+'問13②－１'!J7+'問13③－１'!J7+'問13④－１'!J7+'問13⑤－１'!J7+'問13⑥－１'!J7</f>
        <v>44</v>
      </c>
      <c r="F315" s="20">
        <f t="shared" si="21"/>
        <v>6.0857538035961271E-2</v>
      </c>
      <c r="H315" s="120">
        <f>'問13①－１'!J2+'問13②－１'!J2+'問13③－１'!J2+'問13④－１'!J2+'問13⑤－１'!J2+'問13⑥－１'!J2</f>
        <v>42</v>
      </c>
      <c r="I315" s="122"/>
    </row>
    <row r="316" spans="1:10" x14ac:dyDescent="0.4">
      <c r="A316" s="3" t="s">
        <v>945</v>
      </c>
      <c r="B316" s="29" t="s">
        <v>913</v>
      </c>
      <c r="C316" s="25"/>
      <c r="D316" s="26"/>
      <c r="E316" s="19">
        <f>'問13①－１'!J8+'問13②－１'!J8+'問13③－１'!J8+'問13④－１'!J8+'問13⑤－１'!J8+'問13⑥－１'!J8</f>
        <v>18</v>
      </c>
      <c r="F316" s="20">
        <f t="shared" si="21"/>
        <v>2.4896265560165973E-2</v>
      </c>
    </row>
    <row r="317" spans="1:10" ht="19.5" thickBot="1" x14ac:dyDescent="0.45">
      <c r="A317" s="120" t="s">
        <v>2434</v>
      </c>
      <c r="B317" s="121"/>
      <c r="C317" s="121"/>
      <c r="D317" s="122"/>
      <c r="E317" s="19">
        <f>SUM(E311:E316)</f>
        <v>723</v>
      </c>
      <c r="F317" s="19"/>
      <c r="H317" s="22" t="s">
        <v>2433</v>
      </c>
      <c r="I317" s="23">
        <f>E317+H315</f>
        <v>765</v>
      </c>
    </row>
    <row r="318" spans="1:10" x14ac:dyDescent="0.4">
      <c r="A318" s="45"/>
      <c r="B318" s="45"/>
      <c r="C318" s="45"/>
      <c r="D318" s="45"/>
      <c r="E318" s="21"/>
      <c r="F318" s="21"/>
      <c r="H318" s="45"/>
      <c r="I318" s="21"/>
    </row>
    <row r="319" spans="1:10" x14ac:dyDescent="0.4">
      <c r="A319" s="48" t="s">
        <v>2629</v>
      </c>
      <c r="B319" s="45"/>
      <c r="C319" s="45"/>
      <c r="D319" s="45"/>
      <c r="E319" s="21"/>
      <c r="F319" s="21"/>
      <c r="H319" s="45"/>
      <c r="I319" s="21"/>
    </row>
    <row r="320" spans="1:10" x14ac:dyDescent="0.4">
      <c r="A320" s="116" t="s">
        <v>2689</v>
      </c>
      <c r="B320" s="117"/>
      <c r="C320" s="117"/>
      <c r="D320" s="117"/>
      <c r="E320" s="117"/>
      <c r="F320" s="117"/>
      <c r="G320" s="117"/>
      <c r="H320" s="117"/>
      <c r="I320" s="118"/>
      <c r="J320" s="52">
        <v>1</v>
      </c>
    </row>
    <row r="321" spans="1:10" x14ac:dyDescent="0.4">
      <c r="A321" s="116" t="s">
        <v>2690</v>
      </c>
      <c r="B321" s="117"/>
      <c r="C321" s="117"/>
      <c r="D321" s="117"/>
      <c r="E321" s="117"/>
      <c r="F321" s="117"/>
      <c r="G321" s="117"/>
      <c r="H321" s="117"/>
      <c r="I321" s="118"/>
      <c r="J321" s="52">
        <v>1</v>
      </c>
    </row>
    <row r="322" spans="1:10" x14ac:dyDescent="0.4">
      <c r="A322" s="116" t="s">
        <v>2691</v>
      </c>
      <c r="B322" s="117"/>
      <c r="C322" s="117"/>
      <c r="D322" s="117"/>
      <c r="E322" s="117"/>
      <c r="F322" s="117"/>
      <c r="G322" s="117"/>
      <c r="H322" s="117"/>
      <c r="I322" s="118"/>
      <c r="J322" s="52">
        <v>1</v>
      </c>
    </row>
    <row r="323" spans="1:10" x14ac:dyDescent="0.4">
      <c r="A323" s="116" t="s">
        <v>2692</v>
      </c>
      <c r="B323" s="117"/>
      <c r="C323" s="117"/>
      <c r="D323" s="117"/>
      <c r="E323" s="117"/>
      <c r="F323" s="117"/>
      <c r="G323" s="117"/>
      <c r="H323" s="117"/>
      <c r="I323" s="118"/>
      <c r="J323" s="52">
        <v>1</v>
      </c>
    </row>
    <row r="324" spans="1:10" x14ac:dyDescent="0.4">
      <c r="A324" s="116" t="s">
        <v>2693</v>
      </c>
      <c r="B324" s="117"/>
      <c r="C324" s="117"/>
      <c r="D324" s="117"/>
      <c r="E324" s="117"/>
      <c r="F324" s="117"/>
      <c r="G324" s="117"/>
      <c r="H324" s="117"/>
      <c r="I324" s="118"/>
      <c r="J324" s="52">
        <v>1</v>
      </c>
    </row>
    <row r="325" spans="1:10" x14ac:dyDescent="0.4">
      <c r="A325" s="116" t="s">
        <v>2694</v>
      </c>
      <c r="B325" s="117"/>
      <c r="C325" s="117"/>
      <c r="D325" s="117"/>
      <c r="E325" s="117"/>
      <c r="F325" s="117"/>
      <c r="G325" s="117"/>
      <c r="H325" s="117"/>
      <c r="I325" s="118"/>
      <c r="J325" s="52">
        <v>1</v>
      </c>
    </row>
    <row r="326" spans="1:10" x14ac:dyDescent="0.4">
      <c r="A326" s="116" t="s">
        <v>2695</v>
      </c>
      <c r="B326" s="117"/>
      <c r="C326" s="117"/>
      <c r="D326" s="117"/>
      <c r="E326" s="117"/>
      <c r="F326" s="117"/>
      <c r="G326" s="117"/>
      <c r="H326" s="117"/>
      <c r="I326" s="118"/>
      <c r="J326" s="52">
        <v>1</v>
      </c>
    </row>
    <row r="327" spans="1:10" x14ac:dyDescent="0.4">
      <c r="A327" s="116" t="s">
        <v>2696</v>
      </c>
      <c r="B327" s="117"/>
      <c r="C327" s="117"/>
      <c r="D327" s="117"/>
      <c r="E327" s="117"/>
      <c r="F327" s="117"/>
      <c r="G327" s="117"/>
      <c r="H327" s="117"/>
      <c r="I327" s="118"/>
      <c r="J327" s="52">
        <v>1</v>
      </c>
    </row>
    <row r="328" spans="1:10" x14ac:dyDescent="0.4">
      <c r="A328" s="116" t="s">
        <v>2697</v>
      </c>
      <c r="B328" s="117"/>
      <c r="C328" s="117"/>
      <c r="D328" s="117"/>
      <c r="E328" s="117"/>
      <c r="F328" s="117"/>
      <c r="G328" s="117"/>
      <c r="H328" s="117"/>
      <c r="I328" s="118"/>
      <c r="J328" s="52">
        <v>1</v>
      </c>
    </row>
    <row r="329" spans="1:10" x14ac:dyDescent="0.4">
      <c r="A329" s="116" t="s">
        <v>2698</v>
      </c>
      <c r="B329" s="117"/>
      <c r="C329" s="117"/>
      <c r="D329" s="117"/>
      <c r="E329" s="117"/>
      <c r="F329" s="117"/>
      <c r="G329" s="117"/>
      <c r="H329" s="117"/>
      <c r="I329" s="118"/>
      <c r="J329" s="52">
        <v>1</v>
      </c>
    </row>
    <row r="330" spans="1:10" x14ac:dyDescent="0.4">
      <c r="A330" s="116" t="s">
        <v>2699</v>
      </c>
      <c r="B330" s="117"/>
      <c r="C330" s="117"/>
      <c r="D330" s="117"/>
      <c r="E330" s="117"/>
      <c r="F330" s="117"/>
      <c r="G330" s="117"/>
      <c r="H330" s="117"/>
      <c r="I330" s="118"/>
      <c r="J330" s="52">
        <v>1</v>
      </c>
    </row>
    <row r="331" spans="1:10" x14ac:dyDescent="0.4">
      <c r="A331" s="116" t="s">
        <v>2807</v>
      </c>
      <c r="B331" s="117"/>
      <c r="C331" s="117"/>
      <c r="D331" s="117"/>
      <c r="E331" s="117"/>
      <c r="F331" s="117"/>
      <c r="G331" s="117"/>
      <c r="H331" s="117"/>
      <c r="I331" s="118"/>
      <c r="J331" s="52"/>
    </row>
    <row r="332" spans="1:10" x14ac:dyDescent="0.4">
      <c r="A332" s="129" t="s">
        <v>2761</v>
      </c>
      <c r="B332" s="130"/>
      <c r="C332" s="130"/>
      <c r="D332" s="130"/>
      <c r="E332" s="130"/>
      <c r="F332" s="130"/>
      <c r="G332" s="130"/>
      <c r="H332" s="130"/>
      <c r="I332" s="131"/>
      <c r="J332" s="52">
        <v>6</v>
      </c>
    </row>
    <row r="333" spans="1:10" x14ac:dyDescent="0.4">
      <c r="A333" s="45"/>
      <c r="B333" s="45"/>
      <c r="C333" s="45"/>
      <c r="D333" s="45"/>
      <c r="E333" s="21"/>
      <c r="F333" s="21"/>
      <c r="H333" s="45"/>
      <c r="I333" s="21"/>
    </row>
    <row r="334" spans="1:10" x14ac:dyDescent="0.4">
      <c r="A334" s="45"/>
      <c r="B334" s="45"/>
      <c r="C334" s="45"/>
      <c r="D334" s="45"/>
      <c r="E334" s="21"/>
      <c r="F334" s="21"/>
      <c r="H334" s="45"/>
      <c r="I334" s="21"/>
    </row>
    <row r="335" spans="1:10" x14ac:dyDescent="0.4">
      <c r="A335" s="45"/>
      <c r="B335" s="45"/>
      <c r="C335" s="45"/>
      <c r="D335" s="45"/>
      <c r="E335" s="21"/>
      <c r="F335" s="21"/>
      <c r="H335" s="45"/>
      <c r="I335" s="21"/>
    </row>
    <row r="336" spans="1:10" x14ac:dyDescent="0.4">
      <c r="A336" s="45"/>
      <c r="B336" s="45"/>
      <c r="C336" s="45"/>
      <c r="D336" s="45"/>
      <c r="E336" s="21"/>
      <c r="F336" s="21"/>
      <c r="H336" s="45"/>
      <c r="I336" s="21"/>
    </row>
    <row r="337" spans="1:9" x14ac:dyDescent="0.4">
      <c r="A337" s="45"/>
      <c r="B337" s="45"/>
      <c r="C337" s="45"/>
      <c r="D337" s="45"/>
      <c r="E337" s="21"/>
      <c r="F337" s="21"/>
      <c r="H337" s="45"/>
      <c r="I337" s="21"/>
    </row>
    <row r="338" spans="1:9" x14ac:dyDescent="0.4">
      <c r="A338" s="45"/>
      <c r="B338" s="45"/>
      <c r="C338" s="45"/>
      <c r="D338" s="45"/>
      <c r="E338" s="21"/>
      <c r="F338" s="21"/>
      <c r="H338" s="45"/>
      <c r="I338" s="21"/>
    </row>
    <row r="339" spans="1:9" x14ac:dyDescent="0.4">
      <c r="A339" s="45"/>
      <c r="B339" s="45"/>
      <c r="C339" s="45"/>
      <c r="D339" s="45"/>
      <c r="E339" s="21"/>
      <c r="F339" s="21"/>
      <c r="H339" s="45"/>
      <c r="I339" s="21"/>
    </row>
    <row r="340" spans="1:9" x14ac:dyDescent="0.4">
      <c r="A340" s="45"/>
      <c r="B340" s="45"/>
      <c r="C340" s="45"/>
      <c r="D340" s="45"/>
      <c r="E340" s="21"/>
      <c r="F340" s="21"/>
      <c r="H340" s="45"/>
      <c r="I340" s="21"/>
    </row>
    <row r="341" spans="1:9" x14ac:dyDescent="0.4">
      <c r="A341" s="45"/>
      <c r="B341" s="45"/>
      <c r="C341" s="45"/>
      <c r="D341" s="45"/>
      <c r="E341" s="21"/>
      <c r="F341" s="21"/>
      <c r="H341" s="45"/>
      <c r="I341" s="21"/>
    </row>
    <row r="342" spans="1:9" x14ac:dyDescent="0.4">
      <c r="A342" s="45"/>
      <c r="B342" s="45"/>
      <c r="C342" s="45"/>
      <c r="D342" s="45"/>
      <c r="E342" s="21"/>
      <c r="F342" s="21"/>
      <c r="H342" s="45"/>
      <c r="I342" s="21"/>
    </row>
    <row r="343" spans="1:9" x14ac:dyDescent="0.4">
      <c r="A343" s="45"/>
      <c r="B343" s="45"/>
      <c r="C343" s="45"/>
      <c r="D343" s="45"/>
      <c r="E343" s="21"/>
      <c r="F343" s="21"/>
      <c r="H343" s="45"/>
      <c r="I343" s="21"/>
    </row>
    <row r="344" spans="1:9" x14ac:dyDescent="0.4">
      <c r="A344" s="45"/>
      <c r="B344" s="45"/>
      <c r="C344" s="45"/>
      <c r="D344" s="45"/>
      <c r="E344" s="21"/>
      <c r="F344" s="21"/>
      <c r="H344" s="45"/>
      <c r="I344" s="21"/>
    </row>
    <row r="345" spans="1:9" x14ac:dyDescent="0.4">
      <c r="A345" s="45"/>
      <c r="B345" s="45"/>
      <c r="C345" s="45"/>
      <c r="D345" s="45"/>
      <c r="E345" s="21"/>
      <c r="F345" s="21"/>
      <c r="H345" s="45"/>
      <c r="I345" s="21"/>
    </row>
    <row r="346" spans="1:9" x14ac:dyDescent="0.4">
      <c r="A346" s="45"/>
      <c r="B346" s="45"/>
      <c r="C346" s="45"/>
      <c r="D346" s="45"/>
      <c r="E346" s="21"/>
      <c r="F346" s="21"/>
      <c r="H346" s="45"/>
      <c r="I346" s="21"/>
    </row>
    <row r="347" spans="1:9" x14ac:dyDescent="0.4">
      <c r="A347" s="45"/>
      <c r="B347" s="45"/>
      <c r="C347" s="45"/>
      <c r="D347" s="45"/>
      <c r="E347" s="21"/>
      <c r="F347" s="21"/>
      <c r="H347" s="45"/>
      <c r="I347" s="21"/>
    </row>
    <row r="348" spans="1:9" x14ac:dyDescent="0.4">
      <c r="A348" s="45"/>
      <c r="B348" s="45"/>
      <c r="C348" s="45"/>
      <c r="D348" s="45"/>
      <c r="E348" s="21"/>
      <c r="F348" s="21"/>
      <c r="H348" s="45"/>
      <c r="I348" s="21"/>
    </row>
    <row r="349" spans="1:9" x14ac:dyDescent="0.4">
      <c r="A349" s="45"/>
      <c r="B349" s="45"/>
      <c r="C349" s="45"/>
      <c r="D349" s="45"/>
      <c r="E349" s="21"/>
      <c r="F349" s="21"/>
      <c r="H349" s="45"/>
      <c r="I349" s="21"/>
    </row>
    <row r="350" spans="1:9" x14ac:dyDescent="0.4">
      <c r="A350" s="45"/>
      <c r="B350" s="45"/>
      <c r="C350" s="45"/>
      <c r="D350" s="45"/>
      <c r="E350" s="21"/>
      <c r="F350" s="21"/>
      <c r="H350" s="45"/>
      <c r="I350" s="21"/>
    </row>
    <row r="351" spans="1:9" x14ac:dyDescent="0.4">
      <c r="A351" s="45"/>
      <c r="B351" s="45"/>
      <c r="C351" s="45"/>
      <c r="D351" s="45"/>
      <c r="E351" s="21"/>
      <c r="F351" s="21"/>
      <c r="H351" s="45"/>
      <c r="I351" s="21"/>
    </row>
    <row r="352" spans="1:9" x14ac:dyDescent="0.4">
      <c r="A352" s="45"/>
      <c r="B352" s="45"/>
      <c r="C352" s="45"/>
      <c r="D352" s="45"/>
      <c r="E352" s="21"/>
      <c r="F352" s="21"/>
      <c r="H352" s="45"/>
      <c r="I352" s="21"/>
    </row>
    <row r="353" spans="1:10" x14ac:dyDescent="0.4">
      <c r="A353" s="2" t="s">
        <v>966</v>
      </c>
      <c r="B353" t="s">
        <v>967</v>
      </c>
    </row>
    <row r="354" spans="1:10" x14ac:dyDescent="0.4">
      <c r="B354" t="s">
        <v>903</v>
      </c>
    </row>
    <row r="355" spans="1:10" x14ac:dyDescent="0.4">
      <c r="A355" s="3" t="s">
        <v>968</v>
      </c>
      <c r="B355" s="25" t="s">
        <v>982</v>
      </c>
      <c r="C355" s="25"/>
      <c r="D355" s="25"/>
      <c r="E355" s="25"/>
      <c r="F355" s="19">
        <f>'問14①－１'!N3+'問14②－１'!N3+'問14③－１'!Q3+'問14④－１'!Q3+'問14⑤－１'!Q3+'問14⑥－１ '!R3</f>
        <v>393</v>
      </c>
      <c r="G355" s="20">
        <f t="shared" ref="G355:G370" si="22">F355/$F$371</f>
        <v>0.24125230202578268</v>
      </c>
    </row>
    <row r="356" spans="1:10" x14ac:dyDescent="0.4">
      <c r="A356" s="3" t="s">
        <v>969</v>
      </c>
      <c r="B356" s="25" t="s">
        <v>983</v>
      </c>
      <c r="C356" s="25"/>
      <c r="D356" s="25"/>
      <c r="E356" s="25"/>
      <c r="F356" s="19">
        <f>'問14①－１'!N4+'問14②－１'!N4+'問14③－１'!Q4+'問14④－１'!Q4+'問14⑤－１'!Q4+'問14⑥－１ '!R4</f>
        <v>202</v>
      </c>
      <c r="G356" s="20">
        <f t="shared" si="22"/>
        <v>0.1240024554941682</v>
      </c>
    </row>
    <row r="357" spans="1:10" x14ac:dyDescent="0.4">
      <c r="A357" s="3" t="s">
        <v>906</v>
      </c>
      <c r="B357" s="25" t="s">
        <v>984</v>
      </c>
      <c r="C357" s="25"/>
      <c r="D357" s="25"/>
      <c r="E357" s="25"/>
      <c r="F357" s="19">
        <f>'問14①－１'!N5+'問14②－１'!N5+'問14③－１'!Q5+'問14④－１'!Q5+'問14⑤－１'!Q5+'問14⑥－１ '!R5</f>
        <v>195</v>
      </c>
      <c r="G357" s="20">
        <f t="shared" si="22"/>
        <v>0.11970534069981584</v>
      </c>
    </row>
    <row r="358" spans="1:10" x14ac:dyDescent="0.4">
      <c r="A358" s="3" t="s">
        <v>970</v>
      </c>
      <c r="B358" s="25" t="s">
        <v>985</v>
      </c>
      <c r="C358" s="25"/>
      <c r="D358" s="25"/>
      <c r="E358" s="25"/>
      <c r="F358" s="19">
        <f>'問14①－１'!N6+'問14②－１'!N6+'問14③－１'!Q6+'問14④－１'!Q6+'問14⑤－１'!Q6+'問14⑥－１ '!R6</f>
        <v>103</v>
      </c>
      <c r="G358" s="20">
        <f t="shared" si="22"/>
        <v>6.3228974831184781E-2</v>
      </c>
    </row>
    <row r="359" spans="1:10" x14ac:dyDescent="0.4">
      <c r="A359" s="3" t="s">
        <v>944</v>
      </c>
      <c r="B359" s="25" t="s">
        <v>986</v>
      </c>
      <c r="C359" s="25"/>
      <c r="D359" s="25"/>
      <c r="E359" s="25"/>
      <c r="F359" s="19">
        <f>'問14①－１'!N7+'問14②－１'!N7+'問14③－１'!Q7+'問14④－１'!Q7+'問14⑤－１'!Q7+'問14⑥－１ '!R7</f>
        <v>64</v>
      </c>
      <c r="G359" s="20">
        <f t="shared" si="22"/>
        <v>3.9287906691221605E-2</v>
      </c>
    </row>
    <row r="360" spans="1:10" x14ac:dyDescent="0.4">
      <c r="A360" s="3" t="s">
        <v>971</v>
      </c>
      <c r="B360" s="25" t="s">
        <v>987</v>
      </c>
      <c r="C360" s="25"/>
      <c r="D360" s="25"/>
      <c r="E360" s="25"/>
      <c r="F360" s="19">
        <f>'問14①－１'!N8+'問14②－１'!N8+'問14③－１'!Q8+'問14④－１'!Q8+'問14⑤－１'!Q8+'問14⑥－１ '!R8</f>
        <v>100</v>
      </c>
      <c r="G360" s="20">
        <f t="shared" si="22"/>
        <v>6.1387354205033766E-2</v>
      </c>
    </row>
    <row r="361" spans="1:10" x14ac:dyDescent="0.4">
      <c r="A361" s="3" t="s">
        <v>972</v>
      </c>
      <c r="B361" s="25" t="s">
        <v>988</v>
      </c>
      <c r="C361" s="25"/>
      <c r="D361" s="25"/>
      <c r="E361" s="25"/>
      <c r="F361" s="19">
        <f>'問14①－１'!N9+'問14②－１'!N9+'問14③－１'!Q9+'問14④－１'!Q9+'問14⑤－１'!Q9+'問14⑥－１ '!R9</f>
        <v>48</v>
      </c>
      <c r="G361" s="20">
        <f t="shared" si="22"/>
        <v>2.9465930018416207E-2</v>
      </c>
    </row>
    <row r="362" spans="1:10" x14ac:dyDescent="0.4">
      <c r="A362" s="3" t="s">
        <v>973</v>
      </c>
      <c r="B362" s="25" t="s">
        <v>989</v>
      </c>
      <c r="C362" s="25"/>
      <c r="D362" s="25"/>
      <c r="E362" s="25"/>
      <c r="F362" s="19">
        <f>'問14①－１'!N10+'問14②－１'!N10+'問14③－１'!Q10+'問14④－１'!Q10+'問14⑤－１'!Q10+'問14⑥－１ '!R10</f>
        <v>94</v>
      </c>
      <c r="G362" s="20">
        <f t="shared" si="22"/>
        <v>5.7704112952731736E-2</v>
      </c>
    </row>
    <row r="363" spans="1:10" x14ac:dyDescent="0.4">
      <c r="A363" s="3" t="s">
        <v>974</v>
      </c>
      <c r="B363" s="25" t="s">
        <v>990</v>
      </c>
      <c r="C363" s="25"/>
      <c r="D363" s="25"/>
      <c r="E363" s="25"/>
      <c r="F363" s="19">
        <f>'問14①－１'!N11+'問14②－１'!N11+'問14③－１'!Q11+'問14④－１'!Q11+'問14⑤－１'!Q11+'問14⑥－１ '!R11</f>
        <v>102</v>
      </c>
      <c r="G363" s="20">
        <f t="shared" si="22"/>
        <v>6.2615101289134445E-2</v>
      </c>
    </row>
    <row r="364" spans="1:10" x14ac:dyDescent="0.4">
      <c r="A364" s="3" t="s">
        <v>975</v>
      </c>
      <c r="B364" s="25" t="s">
        <v>991</v>
      </c>
      <c r="C364" s="25"/>
      <c r="D364" s="25"/>
      <c r="E364" s="25"/>
      <c r="F364" s="19">
        <f>'問14①－１'!N12+'問14②－１'!N12+'問14③－１'!Q12+'問14④－１'!Q12+'問14⑤－１'!Q12+'問14⑥－１ '!R12</f>
        <v>80</v>
      </c>
      <c r="G364" s="20">
        <f t="shared" si="22"/>
        <v>4.910988336402701E-2</v>
      </c>
    </row>
    <row r="365" spans="1:10" x14ac:dyDescent="0.4">
      <c r="A365" s="3" t="s">
        <v>976</v>
      </c>
      <c r="B365" s="25" t="s">
        <v>992</v>
      </c>
      <c r="C365" s="25"/>
      <c r="D365" s="25"/>
      <c r="E365" s="25"/>
      <c r="F365" s="19">
        <f>'問14①－１'!N13+'問14②－１'!N13+'問14③－１'!Q13+'問14④－１'!Q13+'問14⑤－１'!Q13+'問14⑥－１ '!R13</f>
        <v>52</v>
      </c>
      <c r="G365" s="20">
        <f t="shared" si="22"/>
        <v>3.1921424186617559E-2</v>
      </c>
    </row>
    <row r="366" spans="1:10" x14ac:dyDescent="0.4">
      <c r="A366" s="3" t="s">
        <v>977</v>
      </c>
      <c r="B366" s="25" t="s">
        <v>993</v>
      </c>
      <c r="C366" s="25"/>
      <c r="D366" s="25"/>
      <c r="E366" s="25"/>
      <c r="F366" s="19">
        <f>'問14①－１'!N14+'問14②－１'!N14+'問14③－１'!Q14+'問14④－１'!Q14+'問14⑤－１'!Q14+'問14⑥－１ '!R14</f>
        <v>14</v>
      </c>
      <c r="G366" s="20">
        <f t="shared" si="22"/>
        <v>8.5942295887047274E-3</v>
      </c>
    </row>
    <row r="367" spans="1:10" x14ac:dyDescent="0.4">
      <c r="A367" s="3" t="s">
        <v>978</v>
      </c>
      <c r="B367" s="25" t="s">
        <v>994</v>
      </c>
      <c r="C367" s="25"/>
      <c r="D367" s="25"/>
      <c r="E367" s="25"/>
      <c r="F367" s="19">
        <f>'問14①－１'!N15+'問14②－１'!N15+'問14③－１'!Q15+'問14④－１'!Q15+'問14⑤－１'!Q15+'問14⑥－１ '!R15</f>
        <v>18</v>
      </c>
      <c r="G367" s="20">
        <f t="shared" si="22"/>
        <v>1.1049723756906077E-2</v>
      </c>
    </row>
    <row r="368" spans="1:10" x14ac:dyDescent="0.4">
      <c r="A368" s="3" t="s">
        <v>979</v>
      </c>
      <c r="B368" s="25" t="s">
        <v>995</v>
      </c>
      <c r="C368" s="25"/>
      <c r="D368" s="25"/>
      <c r="E368" s="25"/>
      <c r="F368" s="19">
        <f>'問14①－１'!N16+'問14②－１'!N16+'問14③－１'!Q16+'問14④－１'!Q16+'問14⑤－１'!Q16+'問14⑥－１ '!R16</f>
        <v>19</v>
      </c>
      <c r="G368" s="20">
        <f t="shared" si="22"/>
        <v>1.1663597298956415E-2</v>
      </c>
      <c r="I368" s="120" t="s">
        <v>734</v>
      </c>
      <c r="J368" s="122"/>
    </row>
    <row r="369" spans="1:10" x14ac:dyDescent="0.4">
      <c r="A369" s="3" t="s">
        <v>980</v>
      </c>
      <c r="B369" s="25" t="s">
        <v>996</v>
      </c>
      <c r="C369" s="25"/>
      <c r="D369" s="25"/>
      <c r="E369" s="25"/>
      <c r="F369" s="19">
        <f>'問14①－１'!N17+'問14②－１'!N17+'問14③－１'!Q17+'問14④－１'!Q17+'問14⑤－１'!Q17+'問14⑥－１ '!R17</f>
        <v>133</v>
      </c>
      <c r="G369" s="20">
        <f t="shared" si="22"/>
        <v>8.1645181092694905E-2</v>
      </c>
      <c r="I369" s="120">
        <f>'問13①－１'!N2+'問13②－１'!N2+'問13③－１'!N2+'問13④－１'!N2+'問13⑤－１'!N2+'問13⑥－１'!N2</f>
        <v>0</v>
      </c>
      <c r="J369" s="122"/>
    </row>
    <row r="370" spans="1:10" x14ac:dyDescent="0.4">
      <c r="A370" s="3" t="s">
        <v>981</v>
      </c>
      <c r="B370" s="25" t="s">
        <v>913</v>
      </c>
      <c r="C370" s="25"/>
      <c r="D370" s="25"/>
      <c r="E370" s="25"/>
      <c r="F370" s="19">
        <f>'問14①－１'!N18+'問14②－１'!N18+'問14③－１'!Q18+'問14④－１'!Q18+'問14⑤－１'!Q18+'問14⑥－１ '!R18</f>
        <v>12</v>
      </c>
      <c r="G370" s="20">
        <f t="shared" si="22"/>
        <v>7.3664825046040518E-3</v>
      </c>
    </row>
    <row r="371" spans="1:10" ht="19.5" thickBot="1" x14ac:dyDescent="0.45">
      <c r="A371" s="120" t="s">
        <v>2434</v>
      </c>
      <c r="B371" s="121"/>
      <c r="C371" s="121"/>
      <c r="D371" s="121"/>
      <c r="E371" s="122"/>
      <c r="F371" s="19">
        <f>SUM(F355:F370)</f>
        <v>1629</v>
      </c>
      <c r="G371" s="19"/>
      <c r="I371" s="22" t="s">
        <v>2433</v>
      </c>
      <c r="J371" s="23">
        <f>F371+I369</f>
        <v>1629</v>
      </c>
    </row>
    <row r="373" spans="1:10" x14ac:dyDescent="0.4">
      <c r="A373" s="47" t="s">
        <v>2706</v>
      </c>
    </row>
    <row r="374" spans="1:10" x14ac:dyDescent="0.4">
      <c r="A374" s="116" t="s">
        <v>2700</v>
      </c>
      <c r="B374" s="117"/>
      <c r="C374" s="117"/>
      <c r="D374" s="117"/>
      <c r="E374" s="117"/>
      <c r="F374" s="117"/>
      <c r="G374" s="117"/>
      <c r="H374" s="117"/>
      <c r="I374" s="118"/>
      <c r="J374" s="52">
        <v>1</v>
      </c>
    </row>
    <row r="375" spans="1:10" x14ac:dyDescent="0.4">
      <c r="A375" s="116" t="s">
        <v>2701</v>
      </c>
      <c r="B375" s="117"/>
      <c r="C375" s="117"/>
      <c r="D375" s="117"/>
      <c r="E375" s="117"/>
      <c r="F375" s="117"/>
      <c r="G375" s="117"/>
      <c r="H375" s="117"/>
      <c r="I375" s="118"/>
      <c r="J375" s="52">
        <v>1</v>
      </c>
    </row>
    <row r="376" spans="1:10" x14ac:dyDescent="0.4">
      <c r="A376" s="116" t="s">
        <v>2702</v>
      </c>
      <c r="B376" s="117"/>
      <c r="C376" s="117"/>
      <c r="D376" s="117"/>
      <c r="E376" s="117"/>
      <c r="F376" s="117"/>
      <c r="G376" s="117"/>
      <c r="H376" s="117"/>
      <c r="I376" s="118"/>
      <c r="J376" s="52">
        <v>1</v>
      </c>
    </row>
    <row r="377" spans="1:10" x14ac:dyDescent="0.4">
      <c r="A377" s="116" t="s">
        <v>2703</v>
      </c>
      <c r="B377" s="117"/>
      <c r="C377" s="117"/>
      <c r="D377" s="117"/>
      <c r="E377" s="117"/>
      <c r="F377" s="117"/>
      <c r="G377" s="117"/>
      <c r="H377" s="117"/>
      <c r="I377" s="118"/>
      <c r="J377" s="52">
        <v>1</v>
      </c>
    </row>
    <row r="378" spans="1:10" x14ac:dyDescent="0.4">
      <c r="A378" s="116" t="s">
        <v>2704</v>
      </c>
      <c r="B378" s="117"/>
      <c r="C378" s="117"/>
      <c r="D378" s="117"/>
      <c r="E378" s="117"/>
      <c r="F378" s="117"/>
      <c r="G378" s="117"/>
      <c r="H378" s="117"/>
      <c r="I378" s="118"/>
      <c r="J378" s="52">
        <v>1</v>
      </c>
    </row>
    <row r="379" spans="1:10" x14ac:dyDescent="0.4">
      <c r="A379" s="116" t="s">
        <v>2705</v>
      </c>
      <c r="B379" s="117"/>
      <c r="C379" s="117"/>
      <c r="D379" s="117"/>
      <c r="E379" s="117"/>
      <c r="F379" s="117"/>
      <c r="G379" s="117"/>
      <c r="H379" s="117"/>
      <c r="I379" s="118"/>
      <c r="J379" s="52">
        <v>1</v>
      </c>
    </row>
    <row r="380" spans="1:10" x14ac:dyDescent="0.4">
      <c r="A380" s="116" t="s">
        <v>2708</v>
      </c>
      <c r="B380" s="117"/>
      <c r="C380" s="117"/>
      <c r="D380" s="117"/>
      <c r="E380" s="117"/>
      <c r="F380" s="117"/>
      <c r="G380" s="117"/>
      <c r="H380" s="117"/>
      <c r="I380" s="118"/>
      <c r="J380" s="52">
        <v>6</v>
      </c>
    </row>
    <row r="382" spans="1:10" x14ac:dyDescent="0.4">
      <c r="A382" t="s">
        <v>1102</v>
      </c>
      <c r="B382" t="s">
        <v>1103</v>
      </c>
    </row>
    <row r="383" spans="1:10" x14ac:dyDescent="0.4">
      <c r="B383" t="s">
        <v>1104</v>
      </c>
    </row>
    <row r="384" spans="1:10" x14ac:dyDescent="0.4">
      <c r="A384" s="28" t="s">
        <v>1105</v>
      </c>
      <c r="B384" s="25" t="s">
        <v>1107</v>
      </c>
      <c r="C384" s="25"/>
      <c r="D384" s="19">
        <f>COUNTIF(選択式①!B27:U27,"1")+COUNTIF(選択式①!B54:U54,"1")+COUNTIF(選択式①!B81:U81,"1")+COUNTIF(選択式①!B108:U108,"1")+COUNTIF(選択式①!B135:U135,"1")+COUNTIF(選択式②!B27:U27,"1")+COUNTIF(選択式②!B54:U54,"1")+COUNTIF(選択式②!B81:U81,"1")+COUNTIF(選択式②!B108:U108,"1")+COUNTIF(選択式②!B135:U135,"1")+COUNTIF(選択式③!B27:U27,"1")+COUNTIF(選択式③!B54:U54,"1")+COUNTIF(選択式③!B81:U81,"1")+COUNTIF(選択式③!B108:U108,"1")+COUNTIF(選択式③!B135:U135,"1")+COUNTIF(選択式④!B27:U27,"1")+COUNTIF(選択式④!B54:U54,"1")+COUNTIF(選択式④!B81:U81,"1")+COUNTIF(選択式④!B108:U108,"1")+COUNTIF(選択式④!B135:U135,"1")+COUNTIF(選択式⑤!B27:U27,"1")+COUNTIF(選択式⑤!B54:U54,"1")+COUNTIF(選択式⑤!B81:U81,"1")+COUNTIF(選択式⑤!B108:U108,"1")+COUNTIF(選択式⑤!B135:U135,"1")+COUNTIF(選択式⑥!B27:U27,"1")+COUNTIF(選択式⑥!B54:U54,"1")+COUNTIF(選択式⑥!B81:U81,"1")+COUNTIF(選択式⑥!B108:U108,"1")+COUNTIF(選択式⑥!B135:U135,"1")+COUNTIF(選択式⑦!B27:U27,"1")+COUNTIF(選択式⑦!B54:U54,"1")+COUNTIF(選択式⑦!B81:U81,"1")+COUNTIF(選択式⑦!B108:U108,"1")+COUNTIF(選択式⑦!B135:U135,"1")</f>
        <v>197</v>
      </c>
      <c r="E384" s="20">
        <f>D384/$D$386</f>
        <v>0.36414048059149723</v>
      </c>
      <c r="G384" s="119"/>
      <c r="H384" s="119"/>
    </row>
    <row r="385" spans="1:8" x14ac:dyDescent="0.4">
      <c r="A385" s="28" t="s">
        <v>1106</v>
      </c>
      <c r="B385" s="25" t="s">
        <v>1108</v>
      </c>
      <c r="C385" s="25"/>
      <c r="D385" s="19">
        <f>COUNTIF(選択式①!B27:U27,"2")+COUNTIF(選択式①!B54:U54,"2")+COUNTIF(選択式①!B81:U81,"2")+COUNTIF(選択式①!B108:U108,"2")+COUNTIF(選択式①!B135:U135,"2")+COUNTIF(選択式②!B27:U27,"2")+COUNTIF(選択式②!B54:U54,"2")+COUNTIF(選択式②!B81:U81,"2")+COUNTIF(選択式②!B108:U108,"2")+COUNTIF(選択式②!B135:U135,"2")+COUNTIF(選択式③!B27:U27,"2")+COUNTIF(選択式③!B54:U54,"2")+COUNTIF(選択式③!B81:U81,"2")+COUNTIF(選択式③!B108:U108,"2")+COUNTIF(選択式③!B135:U135,"2")+COUNTIF(選択式④!B27:U27,"2")+COUNTIF(選択式④!B54:U54,"2")+COUNTIF(選択式④!B81:U81,"2")+COUNTIF(選択式④!B108:U108,"2")+COUNTIF(選択式④!B135:U135,"2")+COUNTIF(選択式⑤!B27:U27,"2")+COUNTIF(選択式⑤!B54:U54,"2")+COUNTIF(選択式⑤!B81:U81,"2")+COUNTIF(選択式⑤!B108:U108,"2")+COUNTIF(選択式⑤!B135:U135,"2")+COUNTIF(選択式⑥!B27:U27,"2")+COUNTIF(選択式⑥!B54:U54,"2")+COUNTIF(選択式⑥!B81:U81,"2")+COUNTIF(選択式⑥!B108:U108,"2")+COUNTIF(選択式⑥!B135:U135,"2")+COUNTIF(選択式⑦!B27:U27,"2")+COUNTIF(選択式⑦!B54:U54,"2")+COUNTIF(選択式⑦!B81:U81,"2")+COUNTIF(選択式⑦!B108:U108,"2")+COUNTIF(選択式⑦!B135:U135,"2")</f>
        <v>344</v>
      </c>
      <c r="E385" s="20">
        <f>D385/$D$386</f>
        <v>0.63585951940850283</v>
      </c>
      <c r="G385" s="119"/>
      <c r="H385" s="119"/>
    </row>
    <row r="386" spans="1:8" x14ac:dyDescent="0.4">
      <c r="A386" s="120" t="s">
        <v>2434</v>
      </c>
      <c r="B386" s="121"/>
      <c r="C386" s="122"/>
      <c r="D386" s="19">
        <f>D384+D385</f>
        <v>541</v>
      </c>
      <c r="E386" s="26"/>
    </row>
    <row r="387" spans="1:8" ht="19.5" thickBot="1" x14ac:dyDescent="0.45">
      <c r="G387" s="22" t="s">
        <v>2433</v>
      </c>
      <c r="H387" s="38">
        <f>D386+G385</f>
        <v>541</v>
      </c>
    </row>
  </sheetData>
  <mergeCells count="167">
    <mergeCell ref="A374:I374"/>
    <mergeCell ref="A282:I282"/>
    <mergeCell ref="A283:I283"/>
    <mergeCell ref="A284:I284"/>
    <mergeCell ref="A285:I285"/>
    <mergeCell ref="A320:I320"/>
    <mergeCell ref="A278:I278"/>
    <mergeCell ref="A279:I279"/>
    <mergeCell ref="A280:I280"/>
    <mergeCell ref="A281:I281"/>
    <mergeCell ref="A371:E371"/>
    <mergeCell ref="I368:J368"/>
    <mergeCell ref="I369:J369"/>
    <mergeCell ref="A332:I332"/>
    <mergeCell ref="A328:I328"/>
    <mergeCell ref="A329:I329"/>
    <mergeCell ref="A330:I330"/>
    <mergeCell ref="H290:I290"/>
    <mergeCell ref="H291:I291"/>
    <mergeCell ref="I303:J303"/>
    <mergeCell ref="A251:I251"/>
    <mergeCell ref="A252:I252"/>
    <mergeCell ref="A277:I277"/>
    <mergeCell ref="A250:I250"/>
    <mergeCell ref="A246:I246"/>
    <mergeCell ref="A78:I78"/>
    <mergeCell ref="A212:I212"/>
    <mergeCell ref="A254:I254"/>
    <mergeCell ref="A286:I286"/>
    <mergeCell ref="A247:I247"/>
    <mergeCell ref="A248:I248"/>
    <mergeCell ref="A249:I249"/>
    <mergeCell ref="A243:I243"/>
    <mergeCell ref="A244:I244"/>
    <mergeCell ref="A245:I245"/>
    <mergeCell ref="A237:I237"/>
    <mergeCell ref="A238:I238"/>
    <mergeCell ref="A241:I241"/>
    <mergeCell ref="A242:I242"/>
    <mergeCell ref="A239:I239"/>
    <mergeCell ref="A240:I240"/>
    <mergeCell ref="H136:I136"/>
    <mergeCell ref="A208:I208"/>
    <mergeCell ref="A209:I209"/>
    <mergeCell ref="A234:I234"/>
    <mergeCell ref="A235:I235"/>
    <mergeCell ref="A236:I236"/>
    <mergeCell ref="H115:I115"/>
    <mergeCell ref="B118:D118"/>
    <mergeCell ref="H116:I116"/>
    <mergeCell ref="B125:D125"/>
    <mergeCell ref="H122:I122"/>
    <mergeCell ref="H123:I123"/>
    <mergeCell ref="B132:D132"/>
    <mergeCell ref="H129:I129"/>
    <mergeCell ref="H130:I130"/>
    <mergeCell ref="A211:I211"/>
    <mergeCell ref="B167:D167"/>
    <mergeCell ref="H164:I164"/>
    <mergeCell ref="H165:I165"/>
    <mergeCell ref="B174:D174"/>
    <mergeCell ref="H171:I171"/>
    <mergeCell ref="H172:I172"/>
    <mergeCell ref="G187:H187"/>
    <mergeCell ref="G188:H188"/>
    <mergeCell ref="A210:I210"/>
    <mergeCell ref="A232:I232"/>
    <mergeCell ref="A233:I233"/>
    <mergeCell ref="A204:I204"/>
    <mergeCell ref="A231:I231"/>
    <mergeCell ref="B139:D139"/>
    <mergeCell ref="H137:I137"/>
    <mergeCell ref="B146:D146"/>
    <mergeCell ref="H143:I143"/>
    <mergeCell ref="H144:I144"/>
    <mergeCell ref="B153:D153"/>
    <mergeCell ref="H150:I150"/>
    <mergeCell ref="H151:I151"/>
    <mergeCell ref="G189:H189"/>
    <mergeCell ref="F186:H186"/>
    <mergeCell ref="B160:D160"/>
    <mergeCell ref="H157:I157"/>
    <mergeCell ref="H158:I158"/>
    <mergeCell ref="A83:I83"/>
    <mergeCell ref="A84:I84"/>
    <mergeCell ref="B97:D97"/>
    <mergeCell ref="H94:I94"/>
    <mergeCell ref="H95:I95"/>
    <mergeCell ref="B104:D104"/>
    <mergeCell ref="H101:I101"/>
    <mergeCell ref="H102:I102"/>
    <mergeCell ref="B111:D111"/>
    <mergeCell ref="H108:I108"/>
    <mergeCell ref="H109:I109"/>
    <mergeCell ref="A85:I85"/>
    <mergeCell ref="A70:I70"/>
    <mergeCell ref="A71:I71"/>
    <mergeCell ref="A72:I72"/>
    <mergeCell ref="A73:I73"/>
    <mergeCell ref="A74:I74"/>
    <mergeCell ref="A75:I75"/>
    <mergeCell ref="A76:I76"/>
    <mergeCell ref="A77:I77"/>
    <mergeCell ref="A293:D293"/>
    <mergeCell ref="A228:C228"/>
    <mergeCell ref="A196:I196"/>
    <mergeCell ref="A197:I197"/>
    <mergeCell ref="A198:I198"/>
    <mergeCell ref="A199:I199"/>
    <mergeCell ref="A200:I200"/>
    <mergeCell ref="A201:I201"/>
    <mergeCell ref="A202:I202"/>
    <mergeCell ref="A203:I203"/>
    <mergeCell ref="A205:I205"/>
    <mergeCell ref="A206:I206"/>
    <mergeCell ref="A207:I207"/>
    <mergeCell ref="G225:H225"/>
    <mergeCell ref="G226:H226"/>
    <mergeCell ref="I271:J271"/>
    <mergeCell ref="A79:I79"/>
    <mergeCell ref="A80:I80"/>
    <mergeCell ref="A81:I81"/>
    <mergeCell ref="A82:I82"/>
    <mergeCell ref="F5:G5"/>
    <mergeCell ref="F4:G4"/>
    <mergeCell ref="A7:B7"/>
    <mergeCell ref="A17:B17"/>
    <mergeCell ref="F14:G14"/>
    <mergeCell ref="F15:G15"/>
    <mergeCell ref="F33:G33"/>
    <mergeCell ref="F34:G34"/>
    <mergeCell ref="A44:B44"/>
    <mergeCell ref="F41:G41"/>
    <mergeCell ref="F42:G42"/>
    <mergeCell ref="A53:B53"/>
    <mergeCell ref="F50:G50"/>
    <mergeCell ref="F51:G51"/>
    <mergeCell ref="A63:G63"/>
    <mergeCell ref="A36:B36"/>
    <mergeCell ref="C65:D65"/>
    <mergeCell ref="B60:G60"/>
    <mergeCell ref="C66:D66"/>
    <mergeCell ref="A69:I69"/>
    <mergeCell ref="A253:I253"/>
    <mergeCell ref="A331:I331"/>
    <mergeCell ref="G384:H384"/>
    <mergeCell ref="G385:H385"/>
    <mergeCell ref="A386:C386"/>
    <mergeCell ref="I304:J304"/>
    <mergeCell ref="A306:E306"/>
    <mergeCell ref="A317:D317"/>
    <mergeCell ref="H314:I314"/>
    <mergeCell ref="H315:I315"/>
    <mergeCell ref="A321:I321"/>
    <mergeCell ref="A322:I322"/>
    <mergeCell ref="A323:I323"/>
    <mergeCell ref="A324:I324"/>
    <mergeCell ref="A325:I325"/>
    <mergeCell ref="A326:I326"/>
    <mergeCell ref="A327:I327"/>
    <mergeCell ref="A380:I380"/>
    <mergeCell ref="A376:I376"/>
    <mergeCell ref="A377:I377"/>
    <mergeCell ref="A378:I378"/>
    <mergeCell ref="A379:I379"/>
    <mergeCell ref="A375:I375"/>
    <mergeCell ref="I272:J272"/>
  </mergeCells>
  <phoneticPr fontId="1"/>
  <pageMargins left="0.31496062992125984" right="0.11811023622047245" top="0.55118110236220474" bottom="0.15748031496062992" header="0.31496062992125984" footer="0.31496062992125984"/>
  <pageSetup paperSize="9" scale="95"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2"/>
  <sheetViews>
    <sheetView tabSelected="1" view="pageBreakPreview" topLeftCell="A28" zoomScale="96" zoomScaleNormal="100" zoomScaleSheetLayoutView="96" workbookViewId="0">
      <selection activeCell="B28" sqref="B28:G28"/>
    </sheetView>
  </sheetViews>
  <sheetFormatPr defaultRowHeight="18.75" x14ac:dyDescent="0.4"/>
  <cols>
    <col min="1" max="1" width="5.625" customWidth="1"/>
    <col min="2" max="2" width="19.625" customWidth="1"/>
    <col min="3" max="7" width="8.5" customWidth="1"/>
    <col min="8" max="8" width="13" bestFit="1" customWidth="1"/>
    <col min="9" max="9" width="8.125" customWidth="1"/>
  </cols>
  <sheetData>
    <row r="1" spans="1:9" ht="21.75" customHeight="1" x14ac:dyDescent="0.4">
      <c r="A1" s="90" t="s">
        <v>2835</v>
      </c>
      <c r="B1" s="91"/>
      <c r="C1" s="91"/>
      <c r="D1" s="91"/>
      <c r="E1" s="91"/>
      <c r="F1" s="91"/>
      <c r="G1" s="91"/>
    </row>
    <row r="2" spans="1:9" ht="21.75" customHeight="1" x14ac:dyDescent="0.4">
      <c r="A2" s="11"/>
    </row>
    <row r="3" spans="1:9" s="78" customFormat="1" ht="21.75" customHeight="1" x14ac:dyDescent="0.4">
      <c r="A3" s="160" t="s">
        <v>2936</v>
      </c>
      <c r="B3" s="161"/>
      <c r="C3" s="161"/>
      <c r="D3" s="161"/>
      <c r="E3" s="161"/>
      <c r="F3" s="161"/>
      <c r="G3" s="161"/>
      <c r="H3" s="161"/>
      <c r="I3" s="161"/>
    </row>
    <row r="4" spans="1:9" s="78" customFormat="1" ht="21.75" customHeight="1" x14ac:dyDescent="0.4">
      <c r="A4" s="161"/>
      <c r="B4" s="161"/>
      <c r="C4" s="161"/>
      <c r="D4" s="161"/>
      <c r="E4" s="161"/>
      <c r="F4" s="161"/>
      <c r="G4" s="161"/>
      <c r="H4" s="161"/>
      <c r="I4" s="161"/>
    </row>
    <row r="5" spans="1:9" s="78" customFormat="1" ht="21.75" customHeight="1" x14ac:dyDescent="0.4">
      <c r="A5" s="161"/>
      <c r="B5" s="161"/>
      <c r="C5" s="161"/>
      <c r="D5" s="161"/>
      <c r="E5" s="161"/>
      <c r="F5" s="161"/>
      <c r="G5" s="161"/>
      <c r="H5" s="161"/>
      <c r="I5" s="161"/>
    </row>
    <row r="6" spans="1:9" s="78" customFormat="1" ht="21.75" customHeight="1" x14ac:dyDescent="0.4">
      <c r="A6" s="161"/>
      <c r="B6" s="161"/>
      <c r="C6" s="161"/>
      <c r="D6" s="161"/>
      <c r="E6" s="161"/>
      <c r="F6" s="161"/>
      <c r="G6" s="161"/>
      <c r="H6" s="161"/>
      <c r="I6" s="161"/>
    </row>
    <row r="7" spans="1:9" s="78" customFormat="1" x14ac:dyDescent="0.4">
      <c r="A7" s="161"/>
      <c r="B7" s="161"/>
      <c r="C7" s="161"/>
      <c r="D7" s="161"/>
      <c r="E7" s="161"/>
      <c r="F7" s="161"/>
      <c r="G7" s="161"/>
      <c r="H7" s="161"/>
      <c r="I7" s="161"/>
    </row>
    <row r="8" spans="1:9" s="78" customFormat="1" x14ac:dyDescent="0.4">
      <c r="A8" s="161"/>
      <c r="B8" s="161"/>
      <c r="C8" s="161"/>
      <c r="D8" s="161"/>
      <c r="E8" s="161"/>
      <c r="F8" s="161"/>
      <c r="G8" s="161"/>
      <c r="H8" s="161"/>
      <c r="I8" s="161"/>
    </row>
    <row r="9" spans="1:9" s="78" customFormat="1" x14ac:dyDescent="0.4"/>
    <row r="10" spans="1:9" s="78" customFormat="1" x14ac:dyDescent="0.4"/>
    <row r="11" spans="1:9" x14ac:dyDescent="0.4">
      <c r="A11" s="2" t="s">
        <v>0</v>
      </c>
      <c r="B11" t="s">
        <v>673</v>
      </c>
    </row>
    <row r="12" spans="1:9" ht="18.600000000000001" customHeight="1" x14ac:dyDescent="0.4">
      <c r="A12" s="64"/>
      <c r="B12" s="120" t="s">
        <v>2817</v>
      </c>
      <c r="C12" s="121"/>
      <c r="D12" s="121"/>
      <c r="E12" s="121"/>
      <c r="F12" s="117"/>
      <c r="G12" s="118"/>
      <c r="H12" s="64" t="s">
        <v>2834</v>
      </c>
      <c r="I12" s="64" t="s">
        <v>2816</v>
      </c>
    </row>
    <row r="13" spans="1:9" ht="18.600000000000001" customHeight="1" x14ac:dyDescent="0.4">
      <c r="A13" s="64" t="s">
        <v>677</v>
      </c>
      <c r="B13" s="116" t="s">
        <v>674</v>
      </c>
      <c r="C13" s="117"/>
      <c r="D13" s="117"/>
      <c r="E13" s="117"/>
      <c r="F13" s="117"/>
      <c r="G13" s="118"/>
      <c r="H13" s="64">
        <f>COUNTIF(選択式①!B2:U2,"1")+COUNTIF(選択式①!B29:U29,"1")+COUNTIF(選択式①!B56:U56,"1")+COUNTIF(選択式①!B83:U83,"1")+COUNTIF(選択式①!B110:U110,"1")+COUNTIF(選択式②!B2:U2,"1")+COUNTIF(選択式②!B29:U29,"1")+COUNTIF(選択式②!B56:U56,"1")+COUNTIF(選択式②!B83:U83,"1")+COUNTIF(選択式②!B110:U110,"1")+COUNTIF(選択式③!B2:U2,"1")+COUNTIF(選択式③!B29:U29,"1")+COUNTIF(選択式③!B56:U56,"1")+COUNTIF(選択式③!B83:U83,"1")+COUNTIF(選択式③!B110:U110,"1")+COUNTIF(選択式④!B2:U2,"1")+COUNTIF(選択式④!B29:U29,"1")+COUNTIF(選択式④!B56:U56,"1")+COUNTIF(選択式④!B83:U83,"1")+COUNTIF(選択式④!B110:U110,"1")+COUNTIF(選択式⑤!B2:U2,"1")+COUNTIF(選択式⑤!B29:U29,"1")+COUNTIF(選択式⑤!B56:U56,"1")+COUNTIF(選択式⑤!B83:U83,"1")+COUNTIF(選択式⑤!B110:U110,"1")+COUNTIF(選択式⑥!B2:U2,"1")+COUNTIF(選択式⑥!B29:U29,"1")+COUNTIF(選択式⑥!B56:U56,"1")+COUNTIF(選択式⑥!B83:U83,"1")+COUNTIF(選択式⑥!B110:U110,"1")+COUNTIF(選択式⑦!B2:U2,"1")+COUNTIF(選択式⑦!B29:U29,"1")+COUNTIF(選択式⑦!B56:U56,"1")+COUNTIF(選択式⑦!B83:U83,"1")+COUNTIF(選択式⑦!B110:U110,"1")</f>
        <v>298</v>
      </c>
      <c r="I13" s="32">
        <f>H13/H16</f>
        <v>0.55700934579439254</v>
      </c>
    </row>
    <row r="14" spans="1:9" ht="18.600000000000001" customHeight="1" x14ac:dyDescent="0.4">
      <c r="A14" s="64" t="s">
        <v>678</v>
      </c>
      <c r="B14" s="116" t="s">
        <v>675</v>
      </c>
      <c r="C14" s="117"/>
      <c r="D14" s="117"/>
      <c r="E14" s="117"/>
      <c r="F14" s="117"/>
      <c r="G14" s="118"/>
      <c r="H14" s="64">
        <f>COUNTIF(選択式①!B2:U2,"2")+COUNTIF(選択式①!B29:U29,"2")+COUNTIF(選択式①!B56:U56,"2")+COUNTIF(選択式①!B83:U83,"2")+COUNTIF(選択式①!B110:U110,"2")+COUNTIF(選択式②!B2:U2,"2")+COUNTIF(選択式②!B29:U29,"2")+COUNTIF(選択式②!B56:U56,"2")+COUNTIF(選択式②!B83:U83,"2")+COUNTIF(選択式②!B110:U110,"2")+COUNTIF(選択式③!B2:U2,"2")+COUNTIF(選択式③!B29:U29,"2")+COUNTIF(選択式③!B56:U56,"2")+COUNTIF(選択式③!B83:U83,"2")+COUNTIF(選択式③!B110:U110,"2")+COUNTIF(選択式④!B2:U2,"2")+COUNTIF(選択式④!B29:U29,"2")+COUNTIF(選択式④!B56:U56,"2")+COUNTIF(選択式④!B83:U83,"2")+COUNTIF(選択式④!B110:U110,"2")+COUNTIF(選択式⑤!B2:U2,"2")+COUNTIF(選択式⑤!B29:U29,"2")+COUNTIF(選択式⑤!B56:U56,"2")+COUNTIF(選択式⑤!B83:U83,"2")+COUNTIF(選択式⑤!B110:U110,"2")+COUNTIF(選択式⑥!B2:U2,"2")+COUNTIF(選択式⑥!B29:U29,"2")+COUNTIF(選択式⑥!B56:U56,"2")+COUNTIF(選択式⑥!B83:U83,"2")+COUNTIF(選択式⑥!B110:U110,"2")+COUNTIF(選択式⑦!B2:U2,"2")+COUNTIF(選択式⑦!B29:U29,"2")+COUNTIF(選択式⑦!B56:U56,"2")+COUNTIF(選択式⑦!B83:U83,"2")+COUNTIF(選択式⑦!B110:U110,"2")</f>
        <v>236</v>
      </c>
      <c r="I14" s="32">
        <f>H14/H16</f>
        <v>0.44112149532710282</v>
      </c>
    </row>
    <row r="15" spans="1:9" ht="18.600000000000001" customHeight="1" thickBot="1" x14ac:dyDescent="0.45">
      <c r="A15" s="68" t="s">
        <v>679</v>
      </c>
      <c r="B15" s="151" t="s">
        <v>676</v>
      </c>
      <c r="C15" s="152"/>
      <c r="D15" s="152"/>
      <c r="E15" s="152"/>
      <c r="F15" s="152"/>
      <c r="G15" s="153"/>
      <c r="H15" s="68">
        <f>COUNTIF(選択式①!B2:U2,"3")+COUNTIF(選択式①!B29:U29,"3")+COUNTIF(選択式①!B56:U56,"3")+COUNTIF(選択式①!B83:U83,"3")+COUNTIF(選択式①!B110:U110,"3")+COUNTIF(選択式②!B2:U2,"3")+COUNTIF(選択式②!B29:U29,"3")+COUNTIF(選択式②!B56:U56,"3")+COUNTIF(選択式②!B83:U83,"3")+COUNTIF(選択式②!B110:U110,"3")+COUNTIF(選択式③!B2:U2,"3")+COUNTIF(選択式③!B29:U29,"3")+COUNTIF(選択式③!B56:U56,"3")+COUNTIF(選択式③!B83:U83,"3")+COUNTIF(選択式③!B110:U110,"3")+COUNTIF(選択式④!B2:U2,"3")+COUNTIF(選択式④!B29:U29,"3")+COUNTIF(選択式④!B56:U56,"3")+COUNTIF(選択式④!B83:U83,"3")+COUNTIF(選択式④!B110:U110,"3")+COUNTIF(選択式⑤!B2:U2,"3")+COUNTIF(選択式⑤!B29:U29,"3")+COUNTIF(選択式⑤!B56:U56,"3")+COUNTIF(選択式⑤!B83:U83,"3")+COUNTIF(選択式⑤!B110:U110,"3")+COUNTIF(選択式⑥!B2:U2,"3")+COUNTIF(選択式⑥!B29:U29,"3")+COUNTIF(選択式⑥!B56:U56,"3")+COUNTIF(選択式⑥!B83:U83,"3")+COUNTIF(選択式⑥!B110:U110,"3")+COUNTIF(選択式⑦!B2:U2,"3")+COUNTIF(選択式⑦!B29:U29,"3")+COUNTIF(選択式⑦!B56:U56,"3")+COUNTIF(選択式⑦!B83:U83,"3")+COUNTIF(選択式⑦!B110:U110,"3")</f>
        <v>1</v>
      </c>
      <c r="I15" s="70">
        <f>H15/H16</f>
        <v>1.869158878504673E-3</v>
      </c>
    </row>
    <row r="16" spans="1:9" ht="18.600000000000001" customHeight="1" thickBot="1" x14ac:dyDescent="0.45">
      <c r="A16" s="142" t="s">
        <v>2822</v>
      </c>
      <c r="B16" s="143"/>
      <c r="C16" s="143"/>
      <c r="D16" s="143"/>
      <c r="E16" s="143"/>
      <c r="F16" s="143"/>
      <c r="G16" s="144"/>
      <c r="H16" s="82">
        <f>H13+H14+H15</f>
        <v>535</v>
      </c>
      <c r="I16" s="84"/>
    </row>
    <row r="17" spans="1:9" ht="18.600000000000001" customHeight="1" x14ac:dyDescent="0.4">
      <c r="A17" s="126" t="s">
        <v>2818</v>
      </c>
      <c r="B17" s="167"/>
      <c r="C17" s="167"/>
      <c r="D17" s="167"/>
      <c r="E17" s="167"/>
      <c r="F17" s="167"/>
      <c r="G17" s="168"/>
      <c r="H17" s="34">
        <f>COUNTIF(選択式①!B2:U2,"0")+COUNTIF(選択式①!B29:U29,"0")+COUNTIF(選択式①!B56:U56,"0")+COUNTIF(選択式①!B83:U83,"0")+COUNTIF(選択式①!B110:U110,"0")+COUNTIF(選択式②!B2:U2,"0")+COUNTIF(選択式②!B29:U29,"0")+COUNTIF(選択式②!B56:U56,"0")+COUNTIF(選択式②!B83:U83,"0")+COUNTIF(選択式②!B110:U110,"0")+COUNTIF(選択式③!B2:U2,"0")+COUNTIF(選択式③!B29:U29,"0")+COUNTIF(選択式③!B56:U56,"0")+COUNTIF(選択式③!B83:U83,"0")+COUNTIF(選択式③!B110:U110,"0")+COUNTIF(選択式④!B2:U2,"0")+COUNTIF(選択式④!B29:U29,"0")+COUNTIF(選択式④!B56:U56,"0")+COUNTIF(選択式④!B83:U83,"0")+COUNTIF(選択式④!B110:U110,"0")+COUNTIF(選択式⑤!B2:U2,"0")+COUNTIF(選択式⑤!B29:U29,"0")+COUNTIF(選択式⑤!B56:U56,"0")+COUNTIF(選択式⑤!B83:U83,"0")+COUNTIF(選択式⑤!B110:U110,"0")+COUNTIF(選択式⑥!B2:U2,"0")+COUNTIF(選択式⑥!B29:U29,"0")+COUNTIF(選択式⑥!B56:U56,"0")+COUNTIF(選択式⑥!B83:U83,"0")+COUNTIF(選択式⑥!B110:U110,"0")+COUNTIF(選択式⑦!B2:U2,"0")+COUNTIF(選択式⑦!B29:U29,"0")+COUNTIF(選択式⑦!B56:U56,"0")+COUNTIF(選択式⑦!B83:U83,"0")+COUNTIF(選択式⑦!B110:U110,"0")</f>
        <v>6</v>
      </c>
      <c r="I17" s="80"/>
    </row>
    <row r="18" spans="1:9" ht="18.600000000000001" customHeight="1" x14ac:dyDescent="0.4">
      <c r="A18" s="126" t="s">
        <v>2819</v>
      </c>
      <c r="B18" s="167"/>
      <c r="C18" s="167"/>
      <c r="D18" s="167"/>
      <c r="E18" s="167"/>
      <c r="F18" s="167"/>
      <c r="G18" s="168"/>
      <c r="H18" s="34">
        <f>H16+H17</f>
        <v>541</v>
      </c>
      <c r="I18" s="83"/>
    </row>
    <row r="19" spans="1:9" ht="18.600000000000001" customHeight="1" x14ac:dyDescent="0.4">
      <c r="A19" s="60"/>
      <c r="B19" s="74"/>
      <c r="C19" s="74"/>
      <c r="D19" s="74"/>
      <c r="E19" s="74"/>
      <c r="F19" s="74"/>
      <c r="G19" s="74"/>
      <c r="H19" s="60"/>
      <c r="I19" s="79"/>
    </row>
    <row r="20" spans="1:9" ht="18.600000000000001" customHeight="1" x14ac:dyDescent="0.4">
      <c r="A20" s="2" t="s">
        <v>97</v>
      </c>
      <c r="B20" t="s">
        <v>680</v>
      </c>
    </row>
    <row r="21" spans="1:9" ht="18.600000000000001" customHeight="1" x14ac:dyDescent="0.4">
      <c r="A21" s="64"/>
      <c r="B21" s="120" t="s">
        <v>2817</v>
      </c>
      <c r="C21" s="121"/>
      <c r="D21" s="121"/>
      <c r="E21" s="121"/>
      <c r="F21" s="117"/>
      <c r="G21" s="118"/>
      <c r="H21" s="64" t="s">
        <v>2834</v>
      </c>
      <c r="I21" s="64" t="s">
        <v>2816</v>
      </c>
    </row>
    <row r="22" spans="1:9" ht="18.600000000000001" customHeight="1" x14ac:dyDescent="0.4">
      <c r="A22" s="64" t="s">
        <v>677</v>
      </c>
      <c r="B22" s="116" t="s">
        <v>685</v>
      </c>
      <c r="C22" s="117"/>
      <c r="D22" s="117"/>
      <c r="E22" s="117"/>
      <c r="F22" s="117"/>
      <c r="G22" s="118"/>
      <c r="H22" s="64">
        <f>COUNTIF(選択式①!B3:U3,"1")+COUNTIF(選択式①!B30:U30,"1")+COUNTIF(選択式①!B56:U56,"1")+COUNTIF(選択式①!B84:U84,"1")+COUNTIF(選択式①!B111:U111,"1")+COUNTIF(選択式②!B3:U3,"1")+COUNTIF(選択式②!B30:U30,"1")+COUNTIF(選択式②!B57:U57,"1")+COUNTIF(選択式②!B84:U84,"1")+COUNTIF(選択式②!B111:U111,"1")+COUNTIF(選択式③!B3:U3,"1")+COUNTIF(選択式③!B30:U30,"1")+COUNTIF(選択式③!B57:U57,"1")+COUNTIF(選択式③!B84:U84,"1")+COUNTIF(選択式③!B111:U111,"1")+COUNTIF(選択式④!B3:U3,"1")+COUNTIF(選択式④!B30:U30,"1")+COUNTIF(選択式④!B57:U57,"1")+COUNTIF(選択式④!B84:U84,"1")+COUNTIF(選択式④!B111:U111,"1")+COUNTIF(選択式⑤!B3:U3,"1")+COUNTIF(選択式⑤!B30:U30,"1")+COUNTIF(選択式⑤!B57:U57,"1")+COUNTIF(選択式⑤!B84:U84,"1")+COUNTIF(選択式⑤!B111:U111,"1")+COUNTIF(選択式⑥!B3:U3,"1")+COUNTIF(選択式⑥!B29:U29,"1")+COUNTIF(選択式⑥!B56:U56,"1")+COUNTIF(選択式⑥!B83:U83,"1")+COUNTIF(選択式⑥!B110:U110,"1")+COUNTIF(選択式⑦!B2:U2,"1")+COUNTIF(選択式⑦!B29:U29,"1")+COUNTIF(選択式⑦!B56:U56,"1")+COUNTIF(選択式⑦!B83:U83,"1")+COUNTIF(選択式⑦!B110:U110,"1")</f>
        <v>52</v>
      </c>
      <c r="I22" s="32">
        <f>H22/H29</f>
        <v>9.683426443202979E-2</v>
      </c>
    </row>
    <row r="23" spans="1:9" ht="18.600000000000001" customHeight="1" x14ac:dyDescent="0.4">
      <c r="A23" s="64" t="s">
        <v>678</v>
      </c>
      <c r="B23" s="116" t="s">
        <v>686</v>
      </c>
      <c r="C23" s="117"/>
      <c r="D23" s="117"/>
      <c r="E23" s="117"/>
      <c r="F23" s="117"/>
      <c r="G23" s="118"/>
      <c r="H23" s="64">
        <f>COUNTIF(選択式①!B3:U3,"2")+COUNTIF(選択式①!B30:U30,"2")+COUNTIF(選択式①!B56:U56,"2")+COUNTIF(選択式①!B84:U84,"2")+COUNTIF(選択式①!B111:U111,"2")+COUNTIF(選択式②!B3:U3,"2")+COUNTIF(選択式②!B30:U30,"2")+COUNTIF(選択式②!B57:U57,"2")+COUNTIF(選択式②!B84:U84,"2")+COUNTIF(選択式②!B111:U111,"2")+COUNTIF(選択式③!B3:U3,"2")+COUNTIF(選択式③!B30:U30,"2")+COUNTIF(選択式③!B57:U57,"2")+COUNTIF(選択式③!B84:U84,"2")+COUNTIF(選択式③!B111:U111,"2")+COUNTIF(選択式④!B3:U3,"2")+COUNTIF(選択式④!B30:U30,"2")+COUNTIF(選択式④!B57:U57,"2")+COUNTIF(選択式④!B84:U84,"2")+COUNTIF(選択式④!B111:U111,"2")+COUNTIF(選択式⑤!B3:U3,"2")+COUNTIF(選択式⑤!B30:U30,"2")+COUNTIF(選択式⑤!B57:U57,"2")+COUNTIF(選択式⑤!B84:U84,"2")+COUNTIF(選択式⑤!B111:U111,"2")+COUNTIF(選択式⑥!B3:U3,"2")+COUNTIF(選択式⑥!B29:U29,"2")+COUNTIF(選択式⑥!B56:U56,"2")+COUNTIF(選択式⑥!B83:U83,"2")+COUNTIF(選択式⑥!B110:U110,"2")+COUNTIF(選択式⑦!B2:U2,"2")+COUNTIF(選択式⑦!B29:U29,"2")+COUNTIF(選択式⑦!B56:U56,"2")+COUNTIF(選択式⑦!B83:U83,"2")+COUNTIF(選択式⑦!B110:U110,"2")</f>
        <v>125</v>
      </c>
      <c r="I23" s="32">
        <f>H23/H29</f>
        <v>0.23277467411545624</v>
      </c>
    </row>
    <row r="24" spans="1:9" ht="18.600000000000001" customHeight="1" x14ac:dyDescent="0.4">
      <c r="A24" s="64" t="s">
        <v>679</v>
      </c>
      <c r="B24" s="116" t="s">
        <v>687</v>
      </c>
      <c r="C24" s="117"/>
      <c r="D24" s="117"/>
      <c r="E24" s="117"/>
      <c r="F24" s="117"/>
      <c r="G24" s="118"/>
      <c r="H24" s="64">
        <f>COUNTIF(選択式①!B3:U3,"3")+COUNTIF(選択式①!B30:U30,"3")+COUNTIF(選択式①!B56:U56,"3")+COUNTIF(選択式①!B84:U84,"3")+COUNTIF(選択式①!B111:U111,"3")+COUNTIF(選択式②!B3:U3,"3")+COUNTIF(選択式②!B30:U30,"3")+COUNTIF(選択式②!B57:U57,"3")+COUNTIF(選択式②!B84:U84,"3")+COUNTIF(選択式②!B111:U111,"3")+COUNTIF(選択式③!B3:U3,"3")+COUNTIF(選択式③!B30:U30,"3")+COUNTIF(選択式③!B57:U57,"3")+COUNTIF(選択式③!B84:U84,"3")+COUNTIF(選択式③!B111:U111,"3")+COUNTIF(選択式④!B3:U3,"3")+COUNTIF(選択式④!B30:U30,"3")+COUNTIF(選択式④!B57:U57,"3")+COUNTIF(選択式④!B84:U84,"3")+COUNTIF(選択式④!B111:U111,"3")+COUNTIF(選択式⑤!B3:U3,"3")+COUNTIF(選択式⑤!B30:U30,"3")+COUNTIF(選択式⑤!B57:U57,"3")+COUNTIF(選択式⑤!B84:U84,"3")+COUNTIF(選択式⑤!B111:U111,"3")+COUNTIF(選択式⑥!B3:U3,"3")+COUNTIF(選択式⑥!B29:U29,"3")+COUNTIF(選択式⑥!B56:U56,"3")+COUNTIF(選択式⑥!B83:U83,"3")+COUNTIF(選択式⑥!B110:U110,"3")+COUNTIF(選択式⑦!B2:U2,"3")+COUNTIF(選択式⑦!B29:U29,"3")+COUNTIF(選択式⑦!B56:U56,"3")+COUNTIF(選択式⑦!B83:U83,"3")+COUNTIF(選択式⑦!B110:U110,"3")</f>
        <v>28</v>
      </c>
      <c r="I24" s="32">
        <f>H24/H29</f>
        <v>5.2141527001862198E-2</v>
      </c>
    </row>
    <row r="25" spans="1:9" ht="18.600000000000001" customHeight="1" x14ac:dyDescent="0.4">
      <c r="A25" s="64" t="s">
        <v>681</v>
      </c>
      <c r="B25" s="116" t="s">
        <v>688</v>
      </c>
      <c r="C25" s="117"/>
      <c r="D25" s="117"/>
      <c r="E25" s="117"/>
      <c r="F25" s="117"/>
      <c r="G25" s="118"/>
      <c r="H25" s="64">
        <f>COUNTIF(選択式①!B3:U3,"4")+COUNTIF(選択式①!B30:U30,"4")+COUNTIF(選択式①!B56:U56,"4")+COUNTIF(選択式①!B84:U84,"4")+COUNTIF(選択式①!B111:U111,"4")+COUNTIF(選択式②!B3:U3,"4")+COUNTIF(選択式②!B30:U30,"4")+COUNTIF(選択式②!B57:U57,"4")+COUNTIF(選択式②!B84:U84,"4")+COUNTIF(選択式②!B111:U111,"4")+COUNTIF(選択式③!B3:U3,"4")+COUNTIF(選択式③!B30:U30,"4")+COUNTIF(選択式③!B57:U57,"4")+COUNTIF(選択式③!B84:U84,"4")+COUNTIF(選択式③!B111:U111,"4")+COUNTIF(選択式④!B3:U3,"4")+COUNTIF(選択式④!B30:U30,"4")+COUNTIF(選択式④!B57:U57,"4")+COUNTIF(選択式④!B84:U84,"4")+COUNTIF(選択式④!B111:U111,"4")+COUNTIF(選択式⑤!B3:U3,"4")+COUNTIF(選択式⑤!B30:U30,"4")+COUNTIF(選択式⑤!B57:U57,"4")+COUNTIF(選択式⑤!B84:U84,"4")+COUNTIF(選択式⑤!B111:U111,"4")+COUNTIF(選択式⑥!B3:U3,"4")+COUNTIF(選択式⑥!B29:U29,"4")+COUNTIF(選択式⑥!B56:U56,"4")+COUNTIF(選択式⑥!B83:U83,"4")+COUNTIF(選択式⑥!B110:U110,"4")+COUNTIF(選択式⑦!B2:U2,"4")+COUNTIF(選択式⑦!B29:U29,"4")+COUNTIF(選択式⑦!B56:U56,"4")+COUNTIF(選択式⑦!B83:U83,"4")+COUNTIF(選択式⑦!B110:U110,"4")</f>
        <v>63</v>
      </c>
      <c r="I25" s="32">
        <f>H25/H29</f>
        <v>0.11731843575418995</v>
      </c>
    </row>
    <row r="26" spans="1:9" ht="18.600000000000001" customHeight="1" x14ac:dyDescent="0.4">
      <c r="A26" s="64" t="s">
        <v>682</v>
      </c>
      <c r="B26" s="116" t="s">
        <v>689</v>
      </c>
      <c r="C26" s="117"/>
      <c r="D26" s="117"/>
      <c r="E26" s="117"/>
      <c r="F26" s="117"/>
      <c r="G26" s="118"/>
      <c r="H26" s="64">
        <f>COUNTIF(選択式①!B3:U3,"5")+COUNTIF(選択式①!B30:U30,"5")+COUNTIF(選択式①!B56:U56,"5")+COUNTIF(選択式①!B84:U84,"5")+COUNTIF(選択式①!B111:U111,"5")+COUNTIF(選択式②!B3:U3,"5")+COUNTIF(選択式②!B30:U30,"5")+COUNTIF(選択式②!B57:U57,"5")+COUNTIF(選択式②!B84:U84,"5")+COUNTIF(選択式②!B111:U111,"5")+COUNTIF(選択式③!B3:U3,"5")+COUNTIF(選択式③!B30:U30,"5")+COUNTIF(選択式③!B57:U57,"5")+COUNTIF(選択式③!B84:U84,"5")+COUNTIF(選択式③!B111:U111,"5")+COUNTIF(選択式④!B3:U3,"5")+COUNTIF(選択式④!B30:U30,"5")+COUNTIF(選択式④!B57:U57,"5")+COUNTIF(選択式④!B84:U84,"5")+COUNTIF(選択式④!B111:U111,"5")+COUNTIF(選択式⑤!B3:U3,"5")+COUNTIF(選択式⑤!B30:U30,"5")+COUNTIF(選択式⑤!B57:U57,"5")+COUNTIF(選択式⑤!B84:U84,"5")+COUNTIF(選択式⑤!B111:U111,"5")+COUNTIF(選択式⑥!B3:U3,"5")+COUNTIF(選択式⑥!B29:U29,"5")+COUNTIF(選択式⑥!B56:U56,"5")+COUNTIF(選択式⑥!B83:U83,"5")+COUNTIF(選択式⑥!B110:U110,"5")+COUNTIF(選択式⑦!B2:U2,"5")+COUNTIF(選択式⑦!B29:U29,"5")+COUNTIF(選択式⑦!B56:U56,"5")+COUNTIF(選択式⑦!B83:U83,"5")+COUNTIF(選択式⑦!B110:U110,"5")</f>
        <v>82</v>
      </c>
      <c r="I26" s="32">
        <f>H26/H29</f>
        <v>0.1527001862197393</v>
      </c>
    </row>
    <row r="27" spans="1:9" ht="18.600000000000001" customHeight="1" x14ac:dyDescent="0.4">
      <c r="A27" s="64" t="s">
        <v>683</v>
      </c>
      <c r="B27" s="116" t="s">
        <v>690</v>
      </c>
      <c r="C27" s="117"/>
      <c r="D27" s="117"/>
      <c r="E27" s="117"/>
      <c r="F27" s="117"/>
      <c r="G27" s="118"/>
      <c r="H27" s="64">
        <f>COUNTIF(選択式①!B3:U3,"6")+COUNTIF(選択式①!B30:U30,"6")+COUNTIF(選択式①!B56:U56,"6")+COUNTIF(選択式①!B84:U84,"6")+COUNTIF(選択式①!B111:U111,"6")+COUNTIF(選択式②!B3:U3,"6")+COUNTIF(選択式②!B30:U30,"6")+COUNTIF(選択式②!B57:U57,"6")+COUNTIF(選択式②!B84:U84,"6")+COUNTIF(選択式②!B111:U111,"6")+COUNTIF(選択式③!B3:U3,"6")+COUNTIF(選択式③!B30:U30,"6")+COUNTIF(選択式③!B57:U57,"6")+COUNTIF(選択式③!B84:U84,"6")+COUNTIF(選択式③!B111:U111,"6")+COUNTIF(選択式④!B3:U3,"6")+COUNTIF(選択式④!B30:U30,"6")+COUNTIF(選択式④!B57:U57,"6")+COUNTIF(選択式④!B84:U84,"6")+COUNTIF(選択式④!B111:U111,"6")+COUNTIF(選択式⑤!B3:U3,"6")+COUNTIF(選択式⑤!B30:U30,"6")+COUNTIF(選択式⑤!B57:U57,"6")+COUNTIF(選択式⑤!B84:U84,"6")+COUNTIF(選択式⑤!B111:U111,"6")+COUNTIF(選択式⑥!B3:U3,"6")+COUNTIF(選択式⑥!B29:U29,"6")+COUNTIF(選択式⑥!B56:U56,"6")+COUNTIF(選択式⑥!B83:U83,"6")+COUNTIF(選択式⑥!B110:U110,"6")+COUNTIF(選択式⑦!B2:U2,"6")+COUNTIF(選択式⑦!B29:U29,"6")+COUNTIF(選択式⑦!B56:U56,"6")+COUNTIF(選択式⑦!B83:U83,"6")+COUNTIF(選択式⑦!B110:U110,"6")</f>
        <v>75</v>
      </c>
      <c r="I27" s="32">
        <f>H27/H29</f>
        <v>0.13966480446927373</v>
      </c>
    </row>
    <row r="28" spans="1:9" ht="18.600000000000001" customHeight="1" thickBot="1" x14ac:dyDescent="0.45">
      <c r="A28" s="68" t="s">
        <v>684</v>
      </c>
      <c r="B28" s="116" t="s">
        <v>691</v>
      </c>
      <c r="C28" s="117"/>
      <c r="D28" s="117"/>
      <c r="E28" s="117"/>
      <c r="F28" s="117"/>
      <c r="G28" s="118"/>
      <c r="H28" s="68">
        <f>COUNTIF(選択式①!B3:U3,"7")+COUNTIF(選択式①!B30:U30,"7")+COUNTIF(選択式①!B56:U56,"7")+COUNTIF(選択式①!B84:U84,"7")+COUNTIF(選択式①!B111:U111,"7")+COUNTIF(選択式②!B3:U3,"7")+COUNTIF(選択式②!B30:U30,"7")+COUNTIF(選択式②!B57:U57,"7")+COUNTIF(選択式②!B84:U84,"7")+COUNTIF(選択式②!B111:U111,"7")+COUNTIF(選択式③!B3:U3,"7")+COUNTIF(選択式③!B30:U30,"7")+COUNTIF(選択式③!B57:U57,"7")+COUNTIF(選択式③!B84:U84,"7")+COUNTIF(選択式③!B111:U111,"7")+COUNTIF(選択式④!B3:U3,"7")+COUNTIF(選択式④!B30:U30,"7")+COUNTIF(選択式④!B57:U57,"7")+COUNTIF(選択式④!B84:U84,"7")+COUNTIF(選択式④!B111:U111,"7")+COUNTIF(選択式⑤!B3:U3,"7")+COUNTIF(選択式⑤!B30:U30,"7")+COUNTIF(選択式⑤!B57:U57,"7")+COUNTIF(選択式⑤!B84:U84,"7")+COUNTIF(選択式⑤!B111:U111,"7")+COUNTIF(選択式⑥!B3:U3,"7")+COUNTIF(選択式⑥!B29:U29,"7")+COUNTIF(選択式⑥!B56:U56,"7")+COUNTIF(選択式⑥!B83:U83,"7")+COUNTIF(選択式⑥!B110:U110,"7")+COUNTIF(選択式⑦!B2:U2,"7")+COUNTIF(選択式⑦!B29:U29,"7")+COUNTIF(選択式⑦!B56:U56,"7")+COUNTIF(選択式⑦!B83:U83,"7")+COUNTIF(選択式⑦!B110:U110,"7")</f>
        <v>112</v>
      </c>
      <c r="I28" s="70">
        <f>H28/H29</f>
        <v>0.20856610800744879</v>
      </c>
    </row>
    <row r="29" spans="1:9" ht="18.600000000000001" customHeight="1" thickBot="1" x14ac:dyDescent="0.45">
      <c r="A29" s="142" t="s">
        <v>2822</v>
      </c>
      <c r="B29" s="143"/>
      <c r="C29" s="143"/>
      <c r="D29" s="143"/>
      <c r="E29" s="143"/>
      <c r="F29" s="143"/>
      <c r="G29" s="144"/>
      <c r="H29" s="82">
        <f>SUM(H22:H28)</f>
        <v>537</v>
      </c>
      <c r="I29" s="85"/>
    </row>
    <row r="30" spans="1:9" ht="18.600000000000001" customHeight="1" x14ac:dyDescent="0.4">
      <c r="A30" s="164" t="s">
        <v>2818</v>
      </c>
      <c r="B30" s="165"/>
      <c r="C30" s="165"/>
      <c r="D30" s="165"/>
      <c r="E30" s="165"/>
      <c r="F30" s="165"/>
      <c r="G30" s="166"/>
      <c r="H30" s="75">
        <f>COUNTIF(選択式①!B3:U3,"0")+COUNTIF(選択式①!B30:U30,"0")+COUNTIF(選択式①!B56:U56,"0")+COUNTIF(選択式①!B84:U84,"0")+COUNTIF(選択式①!B111:U111,"0")+COUNTIF(選択式②!B3:U3,"0")+COUNTIF(選択式②!B30:U30,"0")+COUNTIF(選択式②!B57:U57,"0")+COUNTIF(選択式②!B84:U84,"0")+COUNTIF(選択式②!B111:U111,"0")+COUNTIF(選択式③!B3:U3,"0")+COUNTIF(選択式③!B30:U30,"0")+COUNTIF(選択式③!B57:U57,"0")+COUNTIF(選択式③!B84:U84,"0")+COUNTIF(選択式③!B111:U111,"0")+COUNTIF(選択式④!B3:U3,"0")+COUNTIF(選択式④!B30:U30,"0")+COUNTIF(選択式④!B57:U57,"0")+COUNTIF(選択式④!B84:U84,"0")+COUNTIF(選択式④!B111:U111,"0")+COUNTIF(選択式⑤!B3:U3,"0")+COUNTIF(選択式⑤!B30:U30,"0")+COUNTIF(選択式⑤!B57:U57,"0")+COUNTIF(選択式⑤!B84:U84,"0")+COUNTIF(選択式⑤!B111:U111,"0")+COUNTIF(選択式⑥!B3:U3,"0")+COUNTIF(選択式⑥!B29:U29,"0")+COUNTIF(選択式⑥!B56:U56,"0")+COUNTIF(選択式⑥!B83:U83,"0")+COUNTIF(選択式⑥!B110:U110,"0")+COUNTIF(選択式⑦!B2:U2,"0")+COUNTIF(選択式⑦!B29:U29,"0")+COUNTIF(選択式⑦!B56:U56,"0")+COUNTIF(選択式⑦!B83:U83,"0")+COUNTIF(選択式⑦!B110:U110,"0")</f>
        <v>4</v>
      </c>
      <c r="I30" s="76"/>
    </row>
    <row r="31" spans="1:9" ht="18.600000000000001" customHeight="1" x14ac:dyDescent="0.4">
      <c r="A31" s="120" t="s">
        <v>2819</v>
      </c>
      <c r="B31" s="121"/>
      <c r="C31" s="121"/>
      <c r="D31" s="121"/>
      <c r="E31" s="121"/>
      <c r="F31" s="121"/>
      <c r="G31" s="122"/>
      <c r="H31" s="64">
        <f>H29+H30</f>
        <v>541</v>
      </c>
      <c r="I31" s="86"/>
    </row>
    <row r="32" spans="1:9" ht="18.600000000000001" customHeight="1" x14ac:dyDescent="0.4">
      <c r="A32" s="60"/>
      <c r="B32" s="60"/>
      <c r="C32" s="60"/>
      <c r="D32" s="60"/>
      <c r="E32" s="60"/>
      <c r="F32" s="60"/>
      <c r="G32" s="60"/>
      <c r="H32" s="60"/>
      <c r="I32" s="79"/>
    </row>
    <row r="33" spans="1:9" ht="18.600000000000001" customHeight="1" x14ac:dyDescent="0.4">
      <c r="A33" s="60"/>
      <c r="B33" s="60"/>
      <c r="C33" s="60"/>
      <c r="D33" s="60"/>
      <c r="E33" s="60"/>
      <c r="F33" s="60"/>
      <c r="G33" s="60"/>
      <c r="H33" s="60"/>
      <c r="I33" s="79"/>
    </row>
    <row r="34" spans="1:9" ht="18.600000000000001" customHeight="1" x14ac:dyDescent="0.4">
      <c r="A34" s="60"/>
      <c r="B34" s="60"/>
      <c r="C34" s="60"/>
      <c r="D34" s="60"/>
      <c r="E34" s="60"/>
      <c r="F34" s="60"/>
      <c r="G34" s="60"/>
      <c r="H34" s="60"/>
      <c r="I34" s="79"/>
    </row>
    <row r="35" spans="1:9" ht="18.600000000000001" customHeight="1" x14ac:dyDescent="0.4">
      <c r="A35" s="60"/>
      <c r="B35" s="60"/>
      <c r="C35" s="60"/>
      <c r="D35" s="60"/>
      <c r="E35" s="60"/>
      <c r="F35" s="60"/>
      <c r="G35" s="60"/>
      <c r="H35" s="60"/>
      <c r="I35" s="79"/>
    </row>
    <row r="36" spans="1:9" ht="18.600000000000001" customHeight="1" x14ac:dyDescent="0.4">
      <c r="A36" s="60"/>
      <c r="B36" s="60"/>
      <c r="C36" s="60"/>
      <c r="D36" s="60"/>
      <c r="E36" s="60"/>
      <c r="F36" s="60"/>
      <c r="G36" s="60"/>
      <c r="H36" s="60"/>
      <c r="I36" s="79"/>
    </row>
    <row r="37" spans="1:9" ht="18.600000000000001" customHeight="1" x14ac:dyDescent="0.4">
      <c r="A37" s="60"/>
      <c r="B37" s="60"/>
      <c r="C37" s="60"/>
      <c r="D37" s="60"/>
      <c r="E37" s="60"/>
      <c r="F37" s="60"/>
      <c r="G37" s="60"/>
      <c r="H37" s="60"/>
      <c r="I37" s="79"/>
    </row>
    <row r="38" spans="1:9" ht="18.600000000000001" customHeight="1" x14ac:dyDescent="0.4">
      <c r="A38" s="60"/>
      <c r="B38" s="60"/>
      <c r="C38" s="60"/>
      <c r="D38" s="60"/>
      <c r="E38" s="60"/>
      <c r="F38" s="60"/>
      <c r="G38" s="60"/>
      <c r="H38" s="60"/>
      <c r="I38" s="79"/>
    </row>
    <row r="39" spans="1:9" ht="18.600000000000001" customHeight="1" x14ac:dyDescent="0.4">
      <c r="A39" s="60"/>
      <c r="B39" s="60"/>
      <c r="C39" s="60"/>
      <c r="D39" s="60"/>
      <c r="E39" s="60"/>
      <c r="F39" s="60"/>
      <c r="G39" s="60"/>
      <c r="H39" s="60"/>
      <c r="I39" s="79"/>
    </row>
    <row r="40" spans="1:9" ht="18.600000000000001" customHeight="1" x14ac:dyDescent="0.4">
      <c r="A40" s="60"/>
      <c r="B40" s="60"/>
      <c r="C40" s="60"/>
      <c r="D40" s="60"/>
      <c r="E40" s="60"/>
      <c r="F40" s="60"/>
      <c r="G40" s="60"/>
      <c r="H40" s="60"/>
      <c r="I40" s="79"/>
    </row>
    <row r="41" spans="1:9" ht="18.600000000000001" customHeight="1" x14ac:dyDescent="0.4">
      <c r="A41" s="60"/>
      <c r="B41" s="60"/>
      <c r="C41" s="60"/>
      <c r="D41" s="60"/>
      <c r="E41" s="60"/>
      <c r="F41" s="60"/>
      <c r="G41" s="60"/>
      <c r="H41" s="60"/>
      <c r="I41" s="79"/>
    </row>
    <row r="42" spans="1:9" ht="18.600000000000001" customHeight="1" x14ac:dyDescent="0.4">
      <c r="A42" s="60"/>
      <c r="B42" s="60"/>
      <c r="C42" s="60"/>
      <c r="D42" s="60"/>
      <c r="E42" s="60"/>
      <c r="F42" s="60"/>
      <c r="G42" s="60"/>
      <c r="H42" s="60"/>
      <c r="I42" s="79"/>
    </row>
    <row r="43" spans="1:9" ht="18.600000000000001" customHeight="1" x14ac:dyDescent="0.4">
      <c r="A43" s="60"/>
      <c r="B43" s="60"/>
      <c r="C43" s="60"/>
      <c r="D43" s="60"/>
      <c r="E43" s="60"/>
      <c r="F43" s="60"/>
      <c r="G43" s="60"/>
      <c r="H43" s="60"/>
      <c r="I43" s="79"/>
    </row>
    <row r="44" spans="1:9" ht="18.600000000000001" customHeight="1" x14ac:dyDescent="0.4">
      <c r="A44" s="60"/>
      <c r="B44" s="60"/>
      <c r="C44" s="60"/>
      <c r="D44" s="60"/>
      <c r="E44" s="60"/>
      <c r="F44" s="60"/>
      <c r="G44" s="60"/>
      <c r="H44" s="60"/>
      <c r="I44" s="79"/>
    </row>
    <row r="45" spans="1:9" ht="18.600000000000001" customHeight="1" x14ac:dyDescent="0.4">
      <c r="A45" s="60"/>
      <c r="B45" s="60"/>
      <c r="C45" s="60"/>
      <c r="D45" s="60"/>
      <c r="E45" s="60"/>
      <c r="F45" s="60"/>
      <c r="G45" s="60"/>
      <c r="H45" s="60"/>
      <c r="I45" s="79"/>
    </row>
    <row r="46" spans="1:9" ht="18.600000000000001" customHeight="1" x14ac:dyDescent="0.4">
      <c r="A46" s="60"/>
      <c r="B46" s="60"/>
      <c r="C46" s="60"/>
      <c r="D46" s="60"/>
      <c r="E46" s="60"/>
      <c r="F46" s="60"/>
      <c r="G46" s="60"/>
      <c r="H46" s="60"/>
      <c r="I46" s="79"/>
    </row>
    <row r="47" spans="1:9" ht="18.600000000000001" customHeight="1" x14ac:dyDescent="0.4">
      <c r="A47" s="67"/>
      <c r="B47" s="67"/>
      <c r="C47" s="67"/>
      <c r="D47" s="67"/>
      <c r="E47" s="67"/>
      <c r="F47" s="67"/>
      <c r="G47" s="67"/>
      <c r="H47" s="67"/>
      <c r="I47" s="79"/>
    </row>
    <row r="48" spans="1:9" ht="18.600000000000001" customHeight="1" x14ac:dyDescent="0.4">
      <c r="A48" s="67"/>
      <c r="B48" s="67"/>
      <c r="C48" s="67"/>
      <c r="D48" s="67"/>
      <c r="E48" s="67"/>
      <c r="F48" s="67"/>
      <c r="G48" s="67"/>
      <c r="H48" s="67"/>
      <c r="I48" s="79"/>
    </row>
    <row r="49" spans="1:9" ht="18.600000000000001" customHeight="1" x14ac:dyDescent="0.4">
      <c r="A49" s="67"/>
      <c r="B49" s="67"/>
      <c r="C49" s="67"/>
      <c r="D49" s="67"/>
      <c r="E49" s="67"/>
      <c r="F49" s="67"/>
      <c r="G49" s="67"/>
      <c r="H49" s="67"/>
      <c r="I49" s="79"/>
    </row>
    <row r="50" spans="1:9" ht="18.600000000000001" customHeight="1" x14ac:dyDescent="0.4">
      <c r="A50" s="2" t="s">
        <v>98</v>
      </c>
      <c r="B50" t="s">
        <v>692</v>
      </c>
    </row>
    <row r="51" spans="1:9" ht="18.600000000000001" customHeight="1" x14ac:dyDescent="0.4">
      <c r="A51" s="64"/>
      <c r="B51" s="61" t="s">
        <v>2817</v>
      </c>
      <c r="C51" s="62"/>
      <c r="D51" s="62"/>
      <c r="E51" s="62"/>
      <c r="F51" s="57"/>
      <c r="G51" s="58"/>
      <c r="H51" s="64" t="s">
        <v>2834</v>
      </c>
      <c r="I51" s="64" t="s">
        <v>2816</v>
      </c>
    </row>
    <row r="52" spans="1:9" ht="18.600000000000001" customHeight="1" x14ac:dyDescent="0.4">
      <c r="A52" s="64" t="s">
        <v>677</v>
      </c>
      <c r="B52" s="124" t="s">
        <v>708</v>
      </c>
      <c r="C52" s="124"/>
      <c r="D52" s="124"/>
      <c r="E52" s="124"/>
      <c r="F52" s="124"/>
      <c r="G52" s="124"/>
      <c r="H52" s="64">
        <f>COUNTIF(選択式①!B4:U4,"1")+COUNTIF(選択式①!B31:U31,"1")+COUNTIF(選択式①!B58:U58,"1")+COUNTIF(選択式①!B85:U85,"1")+COUNTIF(選択式①!B112:U112,"1")+COUNTIF(選択式②!B4:U4,"1")+COUNTIF(選択式②!B31:U31,"1")+COUNTIF(選択式②!B58:U58,"1")+COUNTIF(選択式②!B85:U85,"1")+COUNTIF(選択式②!B112:U112,"1")+COUNTIF(選択式③!B4:U4,"1")+COUNTIF(選択式③!B31:U31,"1")+COUNTIF(選択式③!B58:U58,"1")+COUNTIF(選択式③!B85:U85,"1")+COUNTIF(選択式③!B112:U112,"1")+COUNTIF(選択式④!B4:U4,"1")+COUNTIF(選択式④!B31:U31,"1")+COUNTIF(選択式④!B58:U58,"1")+COUNTIF(選択式④!B85:U85,"1")+COUNTIF(選択式④!B112:U112,"1")+COUNTIF(選択式⑤!B4:U4,"1")+COUNTIF(選択式⑤!B31:U31,"1")+COUNTIF(選択式⑤!B58:U58,"1")+COUNTIF(選択式⑤!B85:U85,"1")+COUNTIF(選択式⑤!B112:U112,"1")+COUNTIF(選択式⑥!B4:U4,"1")+COUNTIF(選択式⑥!B31:U31,"1")+COUNTIF(選択式⑥!B58:U58,"1")+COUNTIF(選択式⑥!B85:U85,"1")+COUNTIF(選択式⑥!B112:U112,"1")+COUNTIF(選択式⑦!B4:U4,"1")+COUNTIF(選択式⑦!B31:U31,"1")+COUNTIF(選択式⑦!B58:U58,"1")+COUNTIF(選択式⑦!B85:U85,"1")+COUNTIF(選択式⑦!B112:U112,"1")</f>
        <v>56</v>
      </c>
      <c r="I52" s="32">
        <f t="shared" ref="I52:I67" si="0">H52/H$68</f>
        <v>0.10626185958254269</v>
      </c>
    </row>
    <row r="53" spans="1:9" ht="18.600000000000001" customHeight="1" x14ac:dyDescent="0.4">
      <c r="A53" s="64" t="s">
        <v>678</v>
      </c>
      <c r="B53" s="124" t="s">
        <v>709</v>
      </c>
      <c r="C53" s="124"/>
      <c r="D53" s="124"/>
      <c r="E53" s="124"/>
      <c r="F53" s="124"/>
      <c r="G53" s="124"/>
      <c r="H53" s="64">
        <f>COUNTIF(選択式①!B4:U4,"2")+COUNTIF(選択式①!B31:U31,"2")+COUNTIF(選択式①!B58:U58,"2")+COUNTIF(選択式①!B85:U85,"2")+COUNTIF(選択式①!B112:U112,"2")+COUNTIF(選択式②!B4:U4,"2")+COUNTIF(選択式②!B31:U31,"2")+COUNTIF(選択式②!B58:U58,"2")+COUNTIF(選択式②!B85:U85,"2")+COUNTIF(選択式②!B112:U112,"2")+COUNTIF(選択式③!B4:U4,"2")+COUNTIF(選択式③!B31:U31,"2")+COUNTIF(選択式③!B58:U58,"2")+COUNTIF(選択式③!B85:U85,"2")+COUNTIF(選択式③!B112:U112,"2")+COUNTIF(選択式④!B4:U4,"2")+COUNTIF(選択式④!B31:U31,"2")+COUNTIF(選択式④!B58:U58,"2")+COUNTIF(選択式④!B85:U85,"2")+COUNTIF(選択式④!B112:U112,"2")+COUNTIF(選択式⑤!B4:U4,"2")+COUNTIF(選択式⑤!B31:U31,"2")+COUNTIF(選択式⑤!B58:U58,"2")+COUNTIF(選択式⑤!B85:U85,"2")+COUNTIF(選択式⑤!B112:U112,"2")+COUNTIF(選択式⑥!B4:U4,"2")+COUNTIF(選択式⑥!B31:U31,"2")+COUNTIF(選択式⑥!B58:U58,"2")+COUNTIF(選択式⑥!B85:U85,"2")+COUNTIF(選択式⑥!B112:U112,"2")+COUNTIF(選択式⑦!B4:U4,"2")+COUNTIF(選択式⑦!B31:U31,"2")+COUNTIF(選択式⑦!B58:U58,"2")+COUNTIF(選択式⑦!B85:U85,"2")+COUNTIF(選択式⑦!B112:U112,"2")</f>
        <v>37</v>
      </c>
      <c r="I53" s="32">
        <f t="shared" si="0"/>
        <v>7.020872865275142E-2</v>
      </c>
    </row>
    <row r="54" spans="1:9" ht="18.600000000000001" customHeight="1" x14ac:dyDescent="0.4">
      <c r="A54" s="64" t="s">
        <v>679</v>
      </c>
      <c r="B54" s="124" t="s">
        <v>710</v>
      </c>
      <c r="C54" s="124"/>
      <c r="D54" s="124"/>
      <c r="E54" s="124"/>
      <c r="F54" s="124"/>
      <c r="G54" s="124"/>
      <c r="H54" s="64">
        <f>COUNTIF(選択式①!B4:U4,"3")+COUNTIF(選択式①!B31:U31,"3")+COUNTIF(選択式①!B58:U58,"3")+COUNTIF(選択式①!B85:U85,"3")+COUNTIF(選択式①!B112:U112,"3")+COUNTIF(選択式②!B4:U4,"3")+COUNTIF(選択式②!B31:U31,"3")+COUNTIF(選択式②!B58:U58,"3")+COUNTIF(選択式②!B85:U85,"3")+COUNTIF(選択式②!B112:U112,"3")+COUNTIF(選択式③!B4:U4,"3")+COUNTIF(選択式③!B31:U31,"3")+COUNTIF(選択式③!B58:U58,"3")+COUNTIF(選択式③!B85:U85,"3")+COUNTIF(選択式③!B112:U112,"3")+COUNTIF(選択式④!B4:U4,"3")+COUNTIF(選択式④!B31:U31,"3")+COUNTIF(選択式④!B58:U58,"3")+COUNTIF(選択式④!B85:U85,"3")+COUNTIF(選択式④!B112:U112,"3")+COUNTIF(選択式⑤!B4:U4,"3")+COUNTIF(選択式⑤!B31:U31,"3")+COUNTIF(選択式⑤!B58:U58,"3")+COUNTIF(選択式⑤!B85:U85,"3")+COUNTIF(選択式⑤!B112:U112,"3")+COUNTIF(選択式⑥!B4:U4,"3")+COUNTIF(選択式⑥!B31:U31,"3")+COUNTIF(選択式⑥!B58:U58,"3")+COUNTIF(選択式⑥!B85:U85,"3")+COUNTIF(選択式⑥!B112:U112,"3")+COUNTIF(選択式⑦!B4:U4,"3")+COUNTIF(選択式⑦!B31:U31,"3")+COUNTIF(選択式⑦!B58:U58,"3")+COUNTIF(選択式⑦!B85:U85,"3")+COUNTIF(選択式⑦!B112:U112,"3")</f>
        <v>27</v>
      </c>
      <c r="I54" s="32">
        <f t="shared" si="0"/>
        <v>5.1233396584440226E-2</v>
      </c>
    </row>
    <row r="55" spans="1:9" ht="18.600000000000001" customHeight="1" x14ac:dyDescent="0.4">
      <c r="A55" s="64" t="s">
        <v>681</v>
      </c>
      <c r="B55" s="124" t="s">
        <v>711</v>
      </c>
      <c r="C55" s="124"/>
      <c r="D55" s="124"/>
      <c r="E55" s="124"/>
      <c r="F55" s="124"/>
      <c r="G55" s="124"/>
      <c r="H55" s="64">
        <f>COUNTIF(選択式①!B4:U4,"4")+COUNTIF(選択式①!B31:U31,"4")+COUNTIF(選択式①!B58:U58,"4")+COUNTIF(選択式①!B85:U85,"4")+COUNTIF(選択式①!B112:U112,"4")+COUNTIF(選択式②!B4:U4,"4")+COUNTIF(選択式②!B31:U31,"4")+COUNTIF(選択式②!B58:U58,"4")+COUNTIF(選択式②!B85:U85,"4")+COUNTIF(選択式②!B112:U112,"4")+COUNTIF(選択式③!B4:U4,"4")+COUNTIF(選択式③!B31:U31,"4")+COUNTIF(選択式③!B58:U58,"4")+COUNTIF(選択式③!B85:U85,"4")+COUNTIF(選択式③!B112:U112,"4")+COUNTIF(選択式④!B4:U4,"4")+COUNTIF(選択式④!B31:U31,"4")+COUNTIF(選択式④!B58:U58,"4")+COUNTIF(選択式④!B85:U85,"4")+COUNTIF(選択式④!B112:U112,"4")+COUNTIF(選択式⑤!B4:U4,"4")+COUNTIF(選択式⑤!B31:U31,"4")+COUNTIF(選択式⑤!B58:U58,"4")+COUNTIF(選択式⑤!B85:U85,"4")+COUNTIF(選択式⑤!B112:U112,"4")+COUNTIF(選択式⑥!B4:U4,"4")+COUNTIF(選択式⑥!B31:U31,"4")+COUNTIF(選択式⑥!B58:U58,"4")+COUNTIF(選択式⑥!B85:U85,"4")+COUNTIF(選択式⑥!B112:U112,"4")+COUNTIF(選択式⑦!B4:U4,"4")+COUNTIF(選択式⑦!B31:U31,"4")+COUNTIF(選択式⑦!B58:U58,"4")+COUNTIF(選択式⑦!B85:U85,"4")+COUNTIF(選択式⑦!B112:U112,"4")</f>
        <v>40</v>
      </c>
      <c r="I55" s="32">
        <f t="shared" si="0"/>
        <v>7.5901328273244778E-2</v>
      </c>
    </row>
    <row r="56" spans="1:9" ht="18.600000000000001" customHeight="1" x14ac:dyDescent="0.4">
      <c r="A56" s="64" t="s">
        <v>682</v>
      </c>
      <c r="B56" s="124" t="s">
        <v>712</v>
      </c>
      <c r="C56" s="124"/>
      <c r="D56" s="124"/>
      <c r="E56" s="124"/>
      <c r="F56" s="124"/>
      <c r="G56" s="124"/>
      <c r="H56" s="64">
        <f>COUNTIF(選択式①!B4:U4,"5")+COUNTIF(選択式①!B31:U31,"5")+COUNTIF(選択式①!B58:U58,"5")+COUNTIF(選択式①!B85:U85,"5")+COUNTIF(選択式①!B112:U112,"5")+COUNTIF(選択式②!B4:U4,"5")+COUNTIF(選択式②!B31:U31,"5")+COUNTIF(選択式②!B58:U58,"5")+COUNTIF(選択式②!B85:U85,"5")+COUNTIF(選択式②!B112:U112,"5")+COUNTIF(選択式③!B4:U4,"5")+COUNTIF(選択式③!B31:U31,"5")+COUNTIF(選択式③!B58:U58,"5")+COUNTIF(選択式③!B85:U85,"5")+COUNTIF(選択式③!B112:U112,"5")+COUNTIF(選択式④!B4:U4,"5")+COUNTIF(選択式④!B31:U31,"5")+COUNTIF(選択式④!B58:U58,"5")+COUNTIF(選択式④!B85:U85,"5")+COUNTIF(選択式④!B112:U112,"5")+COUNTIF(選択式⑤!B4:U4,"5")+COUNTIF(選択式⑤!B31:U31,"5")+COUNTIF(選択式⑤!B58:U58,"5")+COUNTIF(選択式⑤!B85:U85,"5")+COUNTIF(選択式⑤!B112:U112,"5")+COUNTIF(選択式⑥!B4:U4,"5")+COUNTIF(選択式⑥!B31:U31,"5")+COUNTIF(選択式⑥!B58:U58,"5")+COUNTIF(選択式⑥!B85:U85,"5")+COUNTIF(選択式⑥!B112:U112,"5")+COUNTIF(選択式⑦!B4:U4,"5")+COUNTIF(選択式⑦!B31:U31,"5")+COUNTIF(選択式⑦!B58:U58,"5")+COUNTIF(選択式⑦!B85:U85,"5")+COUNTIF(選択式⑦!B112:U112,"5")</f>
        <v>36</v>
      </c>
      <c r="I56" s="32">
        <f t="shared" si="0"/>
        <v>6.8311195445920306E-2</v>
      </c>
    </row>
    <row r="57" spans="1:9" ht="18.600000000000001" customHeight="1" x14ac:dyDescent="0.4">
      <c r="A57" s="64" t="s">
        <v>683</v>
      </c>
      <c r="B57" s="124" t="s">
        <v>713</v>
      </c>
      <c r="C57" s="124"/>
      <c r="D57" s="124"/>
      <c r="E57" s="124"/>
      <c r="F57" s="124"/>
      <c r="G57" s="124"/>
      <c r="H57" s="64">
        <f>COUNTIF(選択式①!B4:U4,"6")+COUNTIF(選択式①!B31:U31,"6")+COUNTIF(選択式①!B58:U58,"6")+COUNTIF(選択式①!B85:U85,"6")+COUNTIF(選択式①!B112:U112,"6")+COUNTIF(選択式②!B4:U4,"6")+COUNTIF(選択式②!B31:U31,"6")+COUNTIF(選択式②!B58:U58,"6")+COUNTIF(選択式②!B85:U85,"6")+COUNTIF(選択式②!B112:U112,"6")+COUNTIF(選択式③!B4:U4,"6")+COUNTIF(選択式③!B31:U31,"6")+COUNTIF(選択式③!B58:U58,"6")+COUNTIF(選択式③!B85:U85,"6")+COUNTIF(選択式③!B112:U112,"6")+COUNTIF(選択式④!B4:U4,"6")+COUNTIF(選択式④!B31:U31,"6")+COUNTIF(選択式④!B58:U58,"6")+COUNTIF(選択式④!B85:U85,"6")+COUNTIF(選択式④!B112:U112,"6")+COUNTIF(選択式⑤!B4:U4,"6")+COUNTIF(選択式⑤!B31:U31,"6")+COUNTIF(選択式⑤!B58:U58,"6")+COUNTIF(選択式⑤!B85:U85,"6")+COUNTIF(選択式⑤!B112:U112,"6")+COUNTIF(選択式⑥!B4:U4,"6")+COUNTIF(選択式⑥!B31:U31,"6")+COUNTIF(選択式⑥!B58:U58,"6")+COUNTIF(選択式⑥!B85:U85,"6")+COUNTIF(選択式⑥!B112:U112,"6")+COUNTIF(選択式⑦!B4:U4,"6")+COUNTIF(選択式⑦!B31:U31,"6")+COUNTIF(選択式⑦!B58:U58,"6")+COUNTIF(選択式⑦!B85:U85,"6")+COUNTIF(選択式⑦!B112:U112,"6")</f>
        <v>29</v>
      </c>
      <c r="I57" s="32">
        <f t="shared" si="0"/>
        <v>5.5028462998102469E-2</v>
      </c>
    </row>
    <row r="58" spans="1:9" ht="18.600000000000001" customHeight="1" x14ac:dyDescent="0.4">
      <c r="A58" s="64" t="s">
        <v>684</v>
      </c>
      <c r="B58" s="124" t="s">
        <v>714</v>
      </c>
      <c r="C58" s="124"/>
      <c r="D58" s="124"/>
      <c r="E58" s="124"/>
      <c r="F58" s="124"/>
      <c r="G58" s="124"/>
      <c r="H58" s="64">
        <f>COUNTIF(選択式①!B4:U4,"7")+COUNTIF(選択式①!B31:U31,"7")+COUNTIF(選択式①!B58:U58,"7")+COUNTIF(選択式①!B85:U85,"7")+COUNTIF(選択式①!B112:U112,"7")+COUNTIF(選択式②!B4:U4,"7")+COUNTIF(選択式②!B31:U31,"7")+COUNTIF(選択式②!B58:U58,"7")+COUNTIF(選択式②!B85:U85,"7")+COUNTIF(選択式②!B112:U112,"7")+COUNTIF(選択式③!B4:U4,"7")+COUNTIF(選択式③!B31:U31,"7")+COUNTIF(選択式③!B58:U58,"7")+COUNTIF(選択式③!B85:U85,"7")+COUNTIF(選択式③!B112:U112,"7")+COUNTIF(選択式④!B4:U4,"7")+COUNTIF(選択式④!B31:U31,"7")+COUNTIF(選択式④!B58:U58,"7")+COUNTIF(選択式④!B85:U85,"7")+COUNTIF(選択式④!B112:U112,"7")+COUNTIF(選択式⑤!B4:U4,"7")+COUNTIF(選択式⑤!B31:U31,"7")+COUNTIF(選択式⑤!B58:U58,"7")+COUNTIF(選択式⑤!B85:U85,"7")+COUNTIF(選択式⑤!B112:U112,"7")+COUNTIF(選択式⑥!B4:U4,"7")+COUNTIF(選択式⑥!B31:U31,"7")+COUNTIF(選択式⑥!B58:U58,"7")+COUNTIF(選択式⑥!B85:U85,"7")+COUNTIF(選択式⑥!B112:U112,"7")+COUNTIF(選択式⑦!B4:U4,"7")+COUNTIF(選択式⑦!B31:U31,"7")+COUNTIF(選択式⑦!B58:U58,"7")+COUNTIF(選択式⑦!B85:U85,"7")+COUNTIF(選択式⑦!B112:U112,"7")</f>
        <v>39</v>
      </c>
      <c r="I58" s="32">
        <f t="shared" si="0"/>
        <v>7.4003795066413663E-2</v>
      </c>
    </row>
    <row r="59" spans="1:9" ht="18.600000000000001" customHeight="1" x14ac:dyDescent="0.4">
      <c r="A59" s="64" t="s">
        <v>699</v>
      </c>
      <c r="B59" s="124" t="s">
        <v>715</v>
      </c>
      <c r="C59" s="124"/>
      <c r="D59" s="124"/>
      <c r="E59" s="124"/>
      <c r="F59" s="124"/>
      <c r="G59" s="124"/>
      <c r="H59" s="64">
        <f>COUNTIF(選択式①!B4:U4,"8")+COUNTIF(選択式①!B31:U31,"8")+COUNTIF(選択式①!B58:U58,"8")+COUNTIF(選択式①!B85:U85,"8")+COUNTIF(選択式①!B112:U112,"8")+COUNTIF(選択式②!B4:U4,"8")+COUNTIF(選択式②!B31:U31,"8")+COUNTIF(選択式②!B58:U58,"8")+COUNTIF(選択式②!B85:U85,"8")+COUNTIF(選択式②!B112:U112,"8")+COUNTIF(選択式③!B4:U4,"8")+COUNTIF(選択式③!B31:U31,"8")+COUNTIF(選択式③!B58:U58,"8")+COUNTIF(選択式③!B85:U85,"8")+COUNTIF(選択式③!B112:U112,"8")+COUNTIF(選択式④!B4:U4,"8")+COUNTIF(選択式④!B31:U31,"8")+COUNTIF(選択式④!B58:U58,"8")+COUNTIF(選択式④!B85:U85,"8")+COUNTIF(選択式④!B112:U112,"8")+COUNTIF(選択式⑤!B4:U4,"8")+COUNTIF(選択式⑤!B31:U31,"8")+COUNTIF(選択式⑤!B58:U58,"8")+COUNTIF(選択式⑤!B85:U85,"8")+COUNTIF(選択式⑤!B112:U112,"8")+COUNTIF(選択式⑥!B4:U4,"8")+COUNTIF(選択式⑥!B31:U31,"8")+COUNTIF(選択式⑥!B58:U58,"8")+COUNTIF(選択式⑥!B85:U85,"8")+COUNTIF(選択式⑥!B112:U112,"8")+COUNTIF(選択式⑦!B4:U4,"8")+COUNTIF(選択式⑦!B31:U31,"8")+COUNTIF(選択式⑦!B58:U58,"8")+COUNTIF(選択式⑦!B85:U85,"8")+COUNTIF(選択式⑦!B112:U112,"8")</f>
        <v>6</v>
      </c>
      <c r="I59" s="32">
        <f t="shared" si="0"/>
        <v>1.1385199240986717E-2</v>
      </c>
    </row>
    <row r="60" spans="1:9" ht="18.600000000000001" customHeight="1" x14ac:dyDescent="0.4">
      <c r="A60" s="64" t="s">
        <v>700</v>
      </c>
      <c r="B60" s="124" t="s">
        <v>716</v>
      </c>
      <c r="C60" s="124"/>
      <c r="D60" s="124"/>
      <c r="E60" s="124"/>
      <c r="F60" s="124"/>
      <c r="G60" s="124"/>
      <c r="H60" s="64">
        <f>COUNTIF(選択式①!B4:U4,"9")+COUNTIF(選択式①!B31:U31,"9")+COUNTIF(選択式①!B58:U58,"9")+COUNTIF(選択式①!B85:U85,"9")+COUNTIF(選択式①!B112:U112,"9")+COUNTIF(選択式②!B4:U4,"9")+COUNTIF(選択式②!B31:U31,"9")+COUNTIF(選択式②!B58:U58,"9")+COUNTIF(選択式②!B85:U85,"9")+COUNTIF(選択式②!B112:U112,"9")+COUNTIF(選択式③!B4:U4,"9")+COUNTIF(選択式③!B31:U31,"9")+COUNTIF(選択式③!B58:U58,"9")+COUNTIF(選択式③!B85:U85,"9")+COUNTIF(選択式③!B112:U112,"9")+COUNTIF(選択式④!B4:U4,"9")+COUNTIF(選択式④!B31:U31,"9")+COUNTIF(選択式④!B58:U58,"9")+COUNTIF(選択式④!B85:U85,"9")+COUNTIF(選択式④!B112:U112,"9")+COUNTIF(選択式⑤!B4:U4,"9")+COUNTIF(選択式⑤!B31:U31,"9")+COUNTIF(選択式⑤!B58:U58,"9")+COUNTIF(選択式⑤!B85:U85,"9")+COUNTIF(選択式⑤!B112:U112,"9")+COUNTIF(選択式⑥!B4:U4,"9")+COUNTIF(選択式⑥!B31:U31,"9")+COUNTIF(選択式⑥!B58:U58,"9")+COUNTIF(選択式⑥!B85:U85,"9")+COUNTIF(選択式⑥!B112:U112,"9")+COUNTIF(選択式⑦!B4:U4,"9")+COUNTIF(選択式⑦!B31:U31,"9")+COUNTIF(選択式⑦!B58:U58,"9")+COUNTIF(選択式⑦!B85:U85,"9")+COUNTIF(選択式⑦!B112:U112,"9")</f>
        <v>19</v>
      </c>
      <c r="I60" s="32">
        <f t="shared" si="0"/>
        <v>3.6053130929791274E-2</v>
      </c>
    </row>
    <row r="61" spans="1:9" ht="18.600000000000001" customHeight="1" x14ac:dyDescent="0.4">
      <c r="A61" s="64" t="s">
        <v>701</v>
      </c>
      <c r="B61" s="124" t="s">
        <v>717</v>
      </c>
      <c r="C61" s="124"/>
      <c r="D61" s="124"/>
      <c r="E61" s="124"/>
      <c r="F61" s="124"/>
      <c r="G61" s="124"/>
      <c r="H61" s="64">
        <f>COUNTIF(選択式①!B4:U4,"10")+COUNTIF(選択式①!B31:U31,"10")+COUNTIF(選択式①!B58:U58,"10")+COUNTIF(選択式①!B85:U85,"10")+COUNTIF(選択式①!B112:U112,"10")+COUNTIF(選択式②!B4:U4,"10")+COUNTIF(選択式②!B31:U31,"10")+COUNTIF(選択式②!B58:U58,"10")+COUNTIF(選択式②!B85:U85,"10")+COUNTIF(選択式②!B112:U112,"10")+COUNTIF(選択式③!B4:U4,"10")+COUNTIF(選択式③!B31:U31,"10")+COUNTIF(選択式③!B58:U58,"10")+COUNTIF(選択式③!B85:U85,"10")+COUNTIF(選択式③!B112:U112,"10")+COUNTIF(選択式④!B4:U4,"10")+COUNTIF(選択式④!B31:U31,"10")+COUNTIF(選択式④!B58:U58,"10")+COUNTIF(選択式④!B85:U85,"10")+COUNTIF(選択式④!B112:U112,"10")+COUNTIF(選択式⑤!B4:U4,"10")+COUNTIF(選択式⑤!B31:U31,"10")+COUNTIF(選択式⑤!B58:U58,"10")+COUNTIF(選択式⑤!B85:U85,"10")+COUNTIF(選択式⑤!B112:U112,"10")+COUNTIF(選択式⑥!B4:U4,"10")+COUNTIF(選択式⑥!B31:U31,"10")+COUNTIF(選択式⑥!B58:U58,"10")+COUNTIF(選択式⑥!B85:U85,"10")+COUNTIF(選択式⑥!B112:U112,"10")+COUNTIF(選択式⑦!B4:U4,"10")+COUNTIF(選択式⑦!B31:U31,"10")+COUNTIF(選択式⑦!B58:U58,"10")+COUNTIF(選択式⑦!B85:U85,"10")+COUNTIF(選択式⑦!B112:U112,"10")</f>
        <v>30</v>
      </c>
      <c r="I61" s="32">
        <f t="shared" si="0"/>
        <v>5.6925996204933584E-2</v>
      </c>
    </row>
    <row r="62" spans="1:9" ht="18.600000000000001" customHeight="1" x14ac:dyDescent="0.4">
      <c r="A62" s="64" t="s">
        <v>702</v>
      </c>
      <c r="B62" s="124" t="s">
        <v>718</v>
      </c>
      <c r="C62" s="124"/>
      <c r="D62" s="124"/>
      <c r="E62" s="124"/>
      <c r="F62" s="124"/>
      <c r="G62" s="124"/>
      <c r="H62" s="64">
        <f>COUNTIF(選択式①!B4:U4,"11")+COUNTIF(選択式①!B31:U31,"11")+COUNTIF(選択式①!B58:U58,"11")+COUNTIF(選択式①!B85:U85,"11")+COUNTIF(選択式①!B112:U112,"11")+COUNTIF(選択式②!B4:U4,"11")+COUNTIF(選択式②!B31:U31,"11")+COUNTIF(選択式②!B58:U58,"11")+COUNTIF(選択式②!B85:U85,"11")+COUNTIF(選択式②!B112:U112,"11")+COUNTIF(選択式③!B4:U4,"11")+COUNTIF(選択式③!B31:U31,"11")+COUNTIF(選択式③!B58:U58,"11")+COUNTIF(選択式③!B85:U85,"11")+COUNTIF(選択式③!B112:U112,"11")+COUNTIF(選択式④!B4:U4,"11")+COUNTIF(選択式④!B31:U31,"11")+COUNTIF(選択式④!B58:U58,"11")+COUNTIF(選択式④!B85:U85,"11")+COUNTIF(選択式④!B112:U112,"11")+COUNTIF(選択式⑤!B4:U4,"11")+COUNTIF(選択式⑤!B31:U31,"11")+COUNTIF(選択式⑤!B58:U58,"11")+COUNTIF(選択式⑤!B85:U85,"11")+COUNTIF(選択式⑤!B112:U112,"11")+COUNTIF(選択式⑥!B4:U4,"11")+COUNTIF(選択式⑥!B31:U31,"11")+COUNTIF(選択式⑥!B58:U58,"11")+COUNTIF(選択式⑥!B85:U85,"11")+COUNTIF(選択式⑥!B112:U112,"11")+COUNTIF(選択式⑦!B4:U4,"11")+COUNTIF(選択式⑦!B31:U31,"11")+COUNTIF(選択式⑦!B58:U58,"11")+COUNTIF(選択式⑦!B85:U85,"11")+COUNTIF(選択式⑦!B112:U112,"11")</f>
        <v>44</v>
      </c>
      <c r="I62" s="32">
        <f t="shared" si="0"/>
        <v>8.3491461100569264E-2</v>
      </c>
    </row>
    <row r="63" spans="1:9" ht="18.600000000000001" customHeight="1" x14ac:dyDescent="0.4">
      <c r="A63" s="64" t="s">
        <v>703</v>
      </c>
      <c r="B63" s="124" t="s">
        <v>719</v>
      </c>
      <c r="C63" s="124"/>
      <c r="D63" s="124"/>
      <c r="E63" s="124"/>
      <c r="F63" s="124"/>
      <c r="G63" s="124"/>
      <c r="H63" s="64">
        <f>COUNTIF(選択式①!B4:U4,"12")+COUNTIF(選択式①!B31:U31,"12")+COUNTIF(選択式①!B58:U58,"12")+COUNTIF(選択式①!B85:U85,"12")+COUNTIF(選択式①!B112:U112,"12")+COUNTIF(選択式②!B4:U4,"12")+COUNTIF(選択式②!B31:U31,"12")+COUNTIF(選択式②!B58:U58,"12")+COUNTIF(選択式②!B85:U85,"12")+COUNTIF(選択式②!B112:U112,"12")+COUNTIF(選択式③!B4:U4,"12")+COUNTIF(選択式③!B31:U31,"12")+COUNTIF(選択式③!B58:U58,"12")+COUNTIF(選択式③!B85:U85,"12")+COUNTIF(選択式③!B112:U112,"12")+COUNTIF(選択式④!B4:U4,"12")+COUNTIF(選択式④!B31:U31,"12")+COUNTIF(選択式④!B58:U58,"12")+COUNTIF(選択式④!B85:U85,"12")+COUNTIF(選択式④!B112:U112,"12")+COUNTIF(選択式⑤!B4:U4,"12")+COUNTIF(選択式⑤!B31:U31,"12")+COUNTIF(選択式⑤!B58:U58,"12")+COUNTIF(選択式⑤!B85:U85,"12")+COUNTIF(選択式⑤!B112:U112,"12")+COUNTIF(選択式⑥!B4:U4,"12")+COUNTIF(選択式⑥!B31:U31,"12")+COUNTIF(選択式⑥!B58:U58,"12")+COUNTIF(選択式⑥!B85:U85,"12")+COUNTIF(選択式⑥!B112:U112,"12")+COUNTIF(選択式⑦!B4:U4,"12")+COUNTIF(選択式⑦!B31:U31,"12")+COUNTIF(選択式⑦!B58:U58,"12")+COUNTIF(選択式⑦!B85:U85,"12")+COUNTIF(選択式⑦!B112:U112,"12")</f>
        <v>16</v>
      </c>
      <c r="I63" s="32">
        <f t="shared" si="0"/>
        <v>3.0360531309297913E-2</v>
      </c>
    </row>
    <row r="64" spans="1:9" ht="18.600000000000001" customHeight="1" x14ac:dyDescent="0.4">
      <c r="A64" s="64" t="s">
        <v>704</v>
      </c>
      <c r="B64" s="124" t="s">
        <v>720</v>
      </c>
      <c r="C64" s="124"/>
      <c r="D64" s="124"/>
      <c r="E64" s="124"/>
      <c r="F64" s="124"/>
      <c r="G64" s="124"/>
      <c r="H64" s="64">
        <f>COUNTIF(選択式①!B4:U4,"13")+COUNTIF(選択式①!B31:U31,"13")+COUNTIF(選択式①!B58:U58,"13")+COUNTIF(選択式①!B85:U85,"13")+COUNTIF(選択式①!B112:U112,"13")+COUNTIF(選択式②!B4:U4,"13")+COUNTIF(選択式②!B31:U31,"13")+COUNTIF(選択式②!B58:U58,"13")+COUNTIF(選択式②!B85:U85,"13")+COUNTIF(選択式②!B112:U112,"13")+COUNTIF(選択式③!B4:U4,"13")+COUNTIF(選択式③!B31:U31,"13")+COUNTIF(選択式③!B58:U58,"13")+COUNTIF(選択式③!B85:U85,"13")+COUNTIF(選択式③!B112:U112,"13")+COUNTIF(選択式④!B4:U4,"13")+COUNTIF(選択式④!B31:U31,"13")+COUNTIF(選択式④!B58:U58,"13")+COUNTIF(選択式④!B85:U85,"13")+COUNTIF(選択式④!B112:U112,"13")+COUNTIF(選択式⑤!B4:U4,"13")+COUNTIF(選択式⑤!B31:U31,"13")+COUNTIF(選択式⑤!B58:U58,"13")+COUNTIF(選択式⑤!B85:U85,"13")+COUNTIF(選択式⑤!B112:U112,"13")+COUNTIF(選択式⑥!B4:U4,"13")+COUNTIF(選択式⑥!B31:U31,"13")+COUNTIF(選択式⑥!B58:U58,"13")+COUNTIF(選択式⑥!B85:U85,"13")+COUNTIF(選択式⑥!B112:U112,"13")+COUNTIF(選択式⑦!B4:U4,"13")+COUNTIF(選択式⑦!B31:U31,"13")+COUNTIF(選択式⑦!B58:U58,"13")+COUNTIF(選択式⑦!B85:U85,"13")+COUNTIF(選択式⑦!B112:U112,"13")</f>
        <v>25</v>
      </c>
      <c r="I64" s="32">
        <f t="shared" si="0"/>
        <v>4.743833017077799E-2</v>
      </c>
    </row>
    <row r="65" spans="1:9" ht="18.600000000000001" customHeight="1" x14ac:dyDescent="0.4">
      <c r="A65" s="64" t="s">
        <v>705</v>
      </c>
      <c r="B65" s="124" t="s">
        <v>721</v>
      </c>
      <c r="C65" s="124"/>
      <c r="D65" s="124"/>
      <c r="E65" s="124"/>
      <c r="F65" s="124"/>
      <c r="G65" s="124"/>
      <c r="H65" s="64">
        <f>COUNTIF(選択式①!B4:U4,"14")+COUNTIF(選択式①!B31:U31,"14")+COUNTIF(選択式①!B58:U58,"14")+COUNTIF(選択式①!B85:U85,"14")+COUNTIF(選択式①!B112:U112,"14")+COUNTIF(選択式②!B4:U4,"14")+COUNTIF(選択式②!B31:U31,"14")+COUNTIF(選択式②!B58:U58,"14")+COUNTIF(選択式②!B85:U85,"14")+COUNTIF(選択式②!B112:U112,"14")+COUNTIF(選択式③!B4:U4,"14")+COUNTIF(選択式③!B31:U31,"14")+COUNTIF(選択式③!B58:U58,"14")+COUNTIF(選択式③!B85:U85,"14")+COUNTIF(選択式③!B112:U112,"14")+COUNTIF(選択式④!B4:U4,"14")+COUNTIF(選択式④!B31:U31,"14")+COUNTIF(選択式④!B58:U58,"14")+COUNTIF(選択式④!B85:U85,"14")+COUNTIF(選択式④!B112:U112,"14")+COUNTIF(選択式⑤!B4:U4,"14")+COUNTIF(選択式⑤!B31:U31,"14")+COUNTIF(選択式⑤!B58:U58,"14")+COUNTIF(選択式⑤!B85:U85,"14")+COUNTIF(選択式⑤!B112:U112,"14")+COUNTIF(選択式⑥!B4:U4,"14")+COUNTIF(選択式⑥!B31:U31,"14")+COUNTIF(選択式⑥!B58:U58,"14")+COUNTIF(選択式⑥!B85:U85,"14")+COUNTIF(選択式⑥!B112:U112,"14")+COUNTIF(選択式⑦!B4:U4,"14")+COUNTIF(選択式⑦!B31:U31,"14")+COUNTIF(選択式⑦!B58:U58,"14")+COUNTIF(選択式⑦!B85:U85,"14")+COUNTIF(選択式⑦!B112:U112,"14")</f>
        <v>55</v>
      </c>
      <c r="I65" s="32">
        <f t="shared" si="0"/>
        <v>0.10436432637571158</v>
      </c>
    </row>
    <row r="66" spans="1:9" ht="18.600000000000001" customHeight="1" x14ac:dyDescent="0.4">
      <c r="A66" s="64" t="s">
        <v>706</v>
      </c>
      <c r="B66" s="124" t="s">
        <v>722</v>
      </c>
      <c r="C66" s="124"/>
      <c r="D66" s="124"/>
      <c r="E66" s="124"/>
      <c r="F66" s="124"/>
      <c r="G66" s="124"/>
      <c r="H66" s="64">
        <f>COUNTIF(選択式①!B4:U4,"15")+COUNTIF(選択式①!B31:U31,"15")+COUNTIF(選択式①!B58:U58,"15")+COUNTIF(選択式①!B85:U85,"15")+COUNTIF(選択式①!B112:U112,"15")+COUNTIF(選択式②!B4:U4,"15")+COUNTIF(選択式②!B31:U31,"15")+COUNTIF(選択式②!B58:U58,"15")+COUNTIF(選択式②!B85:U85,"15")+COUNTIF(選択式②!B112:U112,"15")+COUNTIF(選択式③!B4:U4,"15")+COUNTIF(選択式③!B31:U31,"15")+COUNTIF(選択式③!B58:U58,"15")+COUNTIF(選択式③!B85:U85,"15")+COUNTIF(選択式③!B112:U112,"15")+COUNTIF(選択式④!B4:U4,"15")+COUNTIF(選択式④!B31:U31,"15")+COUNTIF(選択式④!B58:U58,"15")+COUNTIF(選択式④!B85:U85,"15")+COUNTIF(選択式④!B112:U112,"15")+COUNTIF(選択式⑤!B4:U4,"15")+COUNTIF(選択式⑤!B31:U31,"15")+COUNTIF(選択式⑤!B58:U58,"15")+COUNTIF(選択式⑤!B85:U85,"15")+COUNTIF(選択式⑤!B112:U112,"15")+COUNTIF(選択式⑥!B4:U4,"15")+COUNTIF(選択式⑥!B31:U31,"15")+COUNTIF(選択式⑥!B58:U58,"15")+COUNTIF(選択式⑥!B85:U85,"15")+COUNTIF(選択式⑥!B112:U112,"15")+COUNTIF(選択式⑦!B4:U4,"15")+COUNTIF(選択式⑦!B31:U31,"15")+COUNTIF(選択式⑦!B58:U58,"15")+COUNTIF(選択式⑦!B85:U85,"15")+COUNTIF(選択式⑦!B112:U112,"15")</f>
        <v>43</v>
      </c>
      <c r="I66" s="32">
        <f t="shared" si="0"/>
        <v>8.1593927893738136E-2</v>
      </c>
    </row>
    <row r="67" spans="1:9" ht="18.600000000000001" customHeight="1" thickBot="1" x14ac:dyDescent="0.45">
      <c r="A67" s="64" t="s">
        <v>707</v>
      </c>
      <c r="B67" s="124" t="s">
        <v>723</v>
      </c>
      <c r="C67" s="124"/>
      <c r="D67" s="124"/>
      <c r="E67" s="124"/>
      <c r="F67" s="124"/>
      <c r="G67" s="124"/>
      <c r="H67" s="68">
        <f>COUNTIF(選択式①!B4:U4,"16")+COUNTIF(選択式①!B31:U31,"16")+COUNTIF(選択式①!B58:U58,"16")+COUNTIF(選択式①!B85:U85,"16")+COUNTIF(選択式①!B112:U112,"16")+COUNTIF(選択式②!B4:U4,"16")+COUNTIF(選択式②!B31:U31,"16")+COUNTIF(選択式②!B58:U58,"16")+COUNTIF(選択式②!B85:U85,"16")+COUNTIF(選択式②!B112:U112,"16")+COUNTIF(選択式③!B4:U4,"16")+COUNTIF(選択式③!B31:U31,"16")+COUNTIF(選択式③!B58:U58,"16")+COUNTIF(選択式③!B85:U85,"16")+COUNTIF(選択式③!B112:U112,"16")+COUNTIF(選択式④!B4:U4,"16")+COUNTIF(選択式④!B31:U31,"16")+COUNTIF(選択式④!B58:U58,"16")+COUNTIF(選択式④!B85:U85,"16")+COUNTIF(選択式④!B112:U112,"16")+COUNTIF(選択式⑤!B4:U4,"16")+COUNTIF(選択式⑤!B31:U31,"16")+COUNTIF(選択式⑤!B58:U58,"16")+COUNTIF(選択式⑤!B85:U85,"16")+COUNTIF(選択式⑤!B112:U112,"16")+COUNTIF(選択式⑥!B4:U4,"16")+COUNTIF(選択式⑥!B31:U31,"16")+COUNTIF(選択式⑥!B58:U58,"16")+COUNTIF(選択式⑥!B85:U85,"16")+COUNTIF(選択式⑥!B112:U112,"16")+COUNTIF(選択式⑦!B4:U4,"16")+COUNTIF(選択式⑦!B31:U31,"16")+COUNTIF(選択式⑦!B58:U58,"16")+COUNTIF(選択式⑦!B85:U85,"16")+COUNTIF(選択式⑦!B112:U112,"16")</f>
        <v>25</v>
      </c>
      <c r="I67" s="32">
        <f t="shared" si="0"/>
        <v>4.743833017077799E-2</v>
      </c>
    </row>
    <row r="68" spans="1:9" ht="18.600000000000001" customHeight="1" thickBot="1" x14ac:dyDescent="0.45">
      <c r="A68" s="142" t="s">
        <v>2822</v>
      </c>
      <c r="B68" s="143"/>
      <c r="C68" s="143"/>
      <c r="D68" s="143"/>
      <c r="E68" s="143"/>
      <c r="F68" s="143"/>
      <c r="G68" s="144"/>
      <c r="H68" s="82">
        <f>SUM(H52:H67)</f>
        <v>527</v>
      </c>
      <c r="I68" s="85"/>
    </row>
    <row r="69" spans="1:9" ht="18.600000000000001" customHeight="1" x14ac:dyDescent="0.4">
      <c r="A69" s="162" t="s">
        <v>2818</v>
      </c>
      <c r="B69" s="163"/>
      <c r="C69" s="163"/>
      <c r="D69" s="163"/>
      <c r="E69" s="163"/>
      <c r="F69" s="163"/>
      <c r="G69" s="163"/>
      <c r="H69" s="68">
        <f>COUNTIF(選択式①!B4:U4,"0")+COUNTIF(選択式①!B31:U31,"0")+COUNTIF(選択式①!B58:U58,"0")+COUNTIF(選択式①!B85:U85,"0")+COUNTIF(選択式①!B112:U112,"0")+COUNTIF(選択式②!B4:U4,"0")+COUNTIF(選択式②!B31:U31,"0")+COUNTIF(選択式②!B58:U58,"0")+COUNTIF(選択式②!B85:U85,"0")+COUNTIF(選択式②!B112:U112,"0")+COUNTIF(選択式③!B4:U4,"0")+COUNTIF(選択式③!B31:U31,"0")+COUNTIF(選択式③!B58:U58,"0")+COUNTIF(選択式③!B85:U85,"0")+COUNTIF(選択式③!B112:U112,"0")+COUNTIF(選択式④!B4:U4,"0")+COUNTIF(選択式④!B31:U31,"0")+COUNTIF(選択式④!B58:U58,"0")+COUNTIF(選択式④!B85:U85,"0")+COUNTIF(選択式④!B112:U112,"0")+COUNTIF(選択式⑤!B4:U4,"0")+COUNTIF(選択式⑤!B31:U31,"0")+COUNTIF(選択式⑤!B58:U58,"0")+COUNTIF(選択式⑤!B85:U85,"0")+COUNTIF(選択式⑤!B112:U112,"0")+COUNTIF(選択式⑥!B4:U4,"0")+COUNTIF(選択式⑥!B31:U31,"0")+COUNTIF(選択式⑥!B58:U58,"0")+COUNTIF(選択式⑥!B85:U85,"0")+COUNTIF(選択式⑥!B112:U112,"0")+COUNTIF(選択式⑦!B4:U4,"0")+COUNTIF(選択式⑦!B31:U31,"0")+COUNTIF(選択式⑦!B58:U58,"0")+COUNTIF(選択式⑦!B85:U85,"0")+COUNTIF(選択式⑦!B112:U112,"0")</f>
        <v>14</v>
      </c>
      <c r="I69" s="70"/>
    </row>
    <row r="70" spans="1:9" ht="18.600000000000001" customHeight="1" x14ac:dyDescent="0.4">
      <c r="A70" s="120" t="s">
        <v>2819</v>
      </c>
      <c r="B70" s="117"/>
      <c r="C70" s="117"/>
      <c r="D70" s="117"/>
      <c r="E70" s="117"/>
      <c r="F70" s="117"/>
      <c r="G70" s="118"/>
      <c r="H70" s="64">
        <f>H68+H69</f>
        <v>541</v>
      </c>
      <c r="I70" s="86"/>
    </row>
    <row r="71" spans="1:9" ht="18.600000000000001" customHeight="1" x14ac:dyDescent="0.4">
      <c r="A71" s="60"/>
      <c r="B71" s="74"/>
      <c r="C71" s="74"/>
      <c r="D71" s="74"/>
      <c r="E71" s="74"/>
      <c r="F71" s="74"/>
      <c r="G71" s="74"/>
      <c r="H71" s="60"/>
      <c r="I71" s="79"/>
    </row>
    <row r="72" spans="1:9" x14ac:dyDescent="0.4">
      <c r="A72" s="2" t="s">
        <v>99</v>
      </c>
      <c r="B72" t="s">
        <v>725</v>
      </c>
    </row>
    <row r="73" spans="1:9" x14ac:dyDescent="0.4">
      <c r="A73" s="64"/>
      <c r="B73" s="120" t="s">
        <v>2817</v>
      </c>
      <c r="C73" s="121"/>
      <c r="D73" s="121"/>
      <c r="E73" s="121"/>
      <c r="F73" s="117"/>
      <c r="G73" s="118"/>
      <c r="H73" s="64" t="s">
        <v>2834</v>
      </c>
      <c r="I73" s="64" t="s">
        <v>2816</v>
      </c>
    </row>
    <row r="74" spans="1:9" x14ac:dyDescent="0.4">
      <c r="A74" s="64" t="s">
        <v>677</v>
      </c>
      <c r="B74" s="116" t="s">
        <v>730</v>
      </c>
      <c r="C74" s="117"/>
      <c r="D74" s="117"/>
      <c r="E74" s="117"/>
      <c r="F74" s="117"/>
      <c r="G74" s="118"/>
      <c r="H74" s="64">
        <f>COUNTIF(選択式①!B5:U5,"1")+COUNTIF(選択式①!B32:U32,"1")+COUNTIF(選択式①!B59:U59,"1")+COUNTIF(選択式①!B86:U86,"1")+COUNTIF(選択式①!B113:U113,"1")+COUNTIF(選択式②!B5:U5,"1")+COUNTIF(選択式②!B32:U32,"1")+COUNTIF(選択式②!B59:U59,"1")+COUNTIF(選択式②!B86:U86,"1")+COUNTIF(選択式②!B113:U113,"1")+COUNTIF(選択式③!B5:U5,"1")+COUNTIF(選択式③!B32:U32,"1")+COUNTIF(選択式③!B59:U59,"1")+COUNTIF(選択式③!B86:U86,"1")+COUNTIF(選択式③!B113:U113,"1")+COUNTIF(選択式④!B5:U5,"1")+COUNTIF(選択式④!B32:U32,"1")+COUNTIF(選択式④!B59:U59,"1")+COUNTIF(選択式④!B86:U86,"1")+COUNTIF(選択式④!B113:U113,"1")+COUNTIF(選択式⑤!B5:U5,"1")+COUNTIF(選択式⑤!B32:U32,"1")+COUNTIF(選択式⑤!B59:U59,"1")+COUNTIF(選択式⑤!B86:U86,"1")+COUNTIF(選択式⑤!B113:U113,"1")+COUNTIF(選択式⑥!B5:U5,"1")+COUNTIF(選択式⑥!B32:U32,"1")+COUNTIF(選択式⑥!B59:U59,"1")+COUNTIF(選択式⑥!B86:U86,"1")+COUNTIF(選択式⑥!B113:U113,"1")+COUNTIF(選択式⑦!B5:U5,"1")+COUNTIF(選択式⑦!B32:U32,"1")+COUNTIF(選択式⑦!B59:U59,"1")+COUNTIF(選択式⑦!B86:U86,"1")+COUNTIF(選択式⑦!B113:U113,"1")</f>
        <v>50</v>
      </c>
      <c r="I74" s="32">
        <f>H74/$H$79</f>
        <v>9.4517958412098299E-2</v>
      </c>
    </row>
    <row r="75" spans="1:9" x14ac:dyDescent="0.4">
      <c r="A75" s="64" t="s">
        <v>678</v>
      </c>
      <c r="B75" s="116" t="s">
        <v>731</v>
      </c>
      <c r="C75" s="117"/>
      <c r="D75" s="117"/>
      <c r="E75" s="117"/>
      <c r="F75" s="117"/>
      <c r="G75" s="118"/>
      <c r="H75" s="64">
        <f>COUNTIF(選択式①!B5:U5,"2")+COUNTIF(選択式①!B32:U32,"2")+COUNTIF(選択式①!B59:U59,"2")+COUNTIF(選択式①!B86:U86,"2")+COUNTIF(選択式①!B113:U113,"2")+COUNTIF(選択式②!B5:U5,"2")+COUNTIF(選択式②!B32:U32,"2")+COUNTIF(選択式②!B59:U59,"2")+COUNTIF(選択式②!B86:U86,"2")+COUNTIF(選択式②!B113:U113,"2")+COUNTIF(選択式③!B5:U5,"2")+COUNTIF(選択式③!B32:U32,"2")+COUNTIF(選択式③!B59:U59,"2")+COUNTIF(選択式③!B86:U86,"2")+COUNTIF(選択式③!B113:U113,"2")+COUNTIF(選択式④!B5:U5,"2")+COUNTIF(選択式④!B32:U32,"2")+COUNTIF(選択式④!B59:U59,"2")+COUNTIF(選択式④!B86:U86,"2")+COUNTIF(選択式④!B113:U113,"2")+COUNTIF(選択式⑤!B5:U5,"2")+COUNTIF(選択式⑤!B32:U32,"2")+COUNTIF(選択式⑤!B59:U59,"2")+COUNTIF(選択式⑤!B86:U86,"2")+COUNTIF(選択式⑤!B113:U113,"2")+COUNTIF(選択式⑥!B5:U5,"2")+COUNTIF(選択式⑥!B32:U32,"2")+COUNTIF(選択式⑥!B59:U59,"2")+COUNTIF(選択式⑥!B86:U86,"2")+COUNTIF(選択式⑥!B113:U113,"2")+COUNTIF(選択式⑦!B5:U5,"2")+COUNTIF(選択式⑦!B32:U32,"2")+COUNTIF(選択式⑦!B59:U59,"2")+COUNTIF(選択式⑦!B86:U86,"2")+COUNTIF(選択式⑦!B113:U113,"2")</f>
        <v>153</v>
      </c>
      <c r="I75" s="32">
        <f>H75/$H$79</f>
        <v>0.28922495274102078</v>
      </c>
    </row>
    <row r="76" spans="1:9" x14ac:dyDescent="0.4">
      <c r="A76" s="64" t="s">
        <v>679</v>
      </c>
      <c r="B76" s="116" t="s">
        <v>732</v>
      </c>
      <c r="C76" s="117"/>
      <c r="D76" s="117"/>
      <c r="E76" s="117"/>
      <c r="F76" s="117"/>
      <c r="G76" s="118"/>
      <c r="H76" s="64">
        <f>COUNTIF(選択式①!B5:U5,"3")+COUNTIF(選択式①!B32:U32,"3")+COUNTIF(選択式①!B59:U59,"3")+COUNTIF(選択式①!B86:U86,"3")+COUNTIF(選択式①!B113:U113,"3")+COUNTIF(選択式②!B5:U5,"3")+COUNTIF(選択式②!B32:U32,"3")+COUNTIF(選択式②!B59:U59,"3")+COUNTIF(選択式②!B86:U86,"3")+COUNTIF(選択式②!B113:U113,"3")+COUNTIF(選択式③!B5:U5,"3")+COUNTIF(選択式③!B32:U32,"3")+COUNTIF(選択式③!B59:U59,"3")+COUNTIF(選択式③!B86:U86,"3")+COUNTIF(選択式③!B113:U113,"3")+COUNTIF(選択式④!B5:U5,"3")+COUNTIF(選択式④!B32:U32,"3")+COUNTIF(選択式④!B59:U59,"3")+COUNTIF(選択式④!B86:U86,"3")+COUNTIF(選択式④!B113:U113,"3")+COUNTIF(選択式⑤!B5:U5,"3")+COUNTIF(選択式⑤!B32:U32,"3")+COUNTIF(選択式⑤!B59:U59,"3")+COUNTIF(選択式⑤!B86:U86,"3")+COUNTIF(選択式⑤!B113:U113,"3")+COUNTIF(選択式⑥!B5:U5,"3")+COUNTIF(選択式⑥!B32:U32,"3")+COUNTIF(選択式⑥!B59:U59,"3")+COUNTIF(選択式⑥!B86:U86,"3")+COUNTIF(選択式⑥!B113:U113,"3")+COUNTIF(選択式⑦!B5:U5,"3")+COUNTIF(選択式⑦!B32:U32,"3")+COUNTIF(選択式⑦!B59:U59,"3")+COUNTIF(選択式⑦!B86:U86,"3")+COUNTIF(選択式⑦!B113:U113,"3")</f>
        <v>264</v>
      </c>
      <c r="I76" s="32">
        <f>H76/$H$79</f>
        <v>0.49905482041587901</v>
      </c>
    </row>
    <row r="77" spans="1:9" x14ac:dyDescent="0.4">
      <c r="A77" s="64" t="s">
        <v>681</v>
      </c>
      <c r="B77" s="116" t="s">
        <v>733</v>
      </c>
      <c r="C77" s="117"/>
      <c r="D77" s="117"/>
      <c r="E77" s="117"/>
      <c r="F77" s="117"/>
      <c r="G77" s="118"/>
      <c r="H77" s="64">
        <f>COUNTIF(選択式①!B5:U5,"4")+COUNTIF(選択式①!B32:U32,"4")+COUNTIF(選択式①!B59:U59,"4")+COUNTIF(選択式①!B86:U86,"4")+COUNTIF(選択式①!B113:U113,"4")+COUNTIF(選択式②!B5:U5,"4")+COUNTIF(選択式②!B32:U32,"4")+COUNTIF(選択式②!B59:U59,"4")+COUNTIF(選択式②!B86:U86,"4")+COUNTIF(選択式②!B113:U113,"4")+COUNTIF(選択式③!B5:U5,"4")+COUNTIF(選択式③!B32:U32,"4")+COUNTIF(選択式③!B59:U59,"4")+COUNTIF(選択式③!B86:U86,"4")+COUNTIF(選択式③!B113:U113,"4")+COUNTIF(選択式④!B5:U5,"4")+COUNTIF(選択式④!B32:U32,"4")+COUNTIF(選択式④!B59:U59,"4")+COUNTIF(選択式④!B86:U86,"4")+COUNTIF(選択式④!B113:U113,"4")+COUNTIF(選択式⑤!B5:U5,"4")+COUNTIF(選択式⑤!B32:U32,"4")+COUNTIF(選択式⑤!B59:U59,"4")+COUNTIF(選択式⑤!B86:U86,"4")+COUNTIF(選択式⑤!B113:U113,"4")+COUNTIF(選択式⑥!B5:U5,"4")+COUNTIF(選択式⑥!B32:U32,"4")+COUNTIF(選択式⑥!B59:U59,"4")+COUNTIF(選択式⑥!B86:U86,"4")+COUNTIF(選択式⑥!B113:U113,"4")+COUNTIF(選択式⑦!B5:U5,"4")+COUNTIF(選択式⑦!B32:U32,"4")+COUNTIF(選択式⑦!B59:U59,"4")+COUNTIF(選択式⑦!B86:U86,"4")+COUNTIF(選択式⑦!B113:U113,"4")</f>
        <v>49</v>
      </c>
      <c r="I77" s="32">
        <f>H77/$H$79</f>
        <v>9.2627599243856329E-2</v>
      </c>
    </row>
    <row r="78" spans="1:9" ht="19.5" thickBot="1" x14ac:dyDescent="0.45">
      <c r="A78" s="68" t="s">
        <v>682</v>
      </c>
      <c r="B78" s="116" t="s">
        <v>676</v>
      </c>
      <c r="C78" s="117"/>
      <c r="D78" s="117"/>
      <c r="E78" s="117"/>
      <c r="F78" s="117"/>
      <c r="G78" s="118"/>
      <c r="H78" s="68">
        <f>COUNTIF(選択式①!B5:U5,"5")+COUNTIF(選択式①!B32:U32,"5")+COUNTIF(選択式①!B59:U59,"5")+COUNTIF(選択式①!B86:U86,"5")+COUNTIF(選択式①!B113:U113,"5")+COUNTIF(選択式②!B5:U5,"5")+COUNTIF(選択式②!B32:U32,"5")+COUNTIF(選択式②!B59:U59,"5")+COUNTIF(選択式②!B86:U86,"5")+COUNTIF(選択式②!B113:U113,"5")+COUNTIF(選択式③!B5:U5,"5")+COUNTIF(選択式③!B32:U32,"5")+COUNTIF(選択式③!B59:U59,"5")+COUNTIF(選択式③!B86:U86,"5")+COUNTIF(選択式③!B113:U113,"5")+COUNTIF(選択式④!B5:U5,"5")+COUNTIF(選択式④!B32:U32,"5")+COUNTIF(選択式④!B59:U59,"5")+COUNTIF(選択式④!B86:U86,"5")+COUNTIF(選択式④!B113:U113,"5")+COUNTIF(選択式⑤!B5:U5,"5")+COUNTIF(選択式⑤!B32:U32,"5")+COUNTIF(選択式⑤!B59:U59,"5")+COUNTIF(選択式⑤!B86:U86,"5")+COUNTIF(選択式⑤!B113:U113,"5")+COUNTIF(選択式⑥!B5:U5,"5")+COUNTIF(選択式⑥!B32:U32,"5")+COUNTIF(選択式⑥!B59:U59,"5")+COUNTIF(選択式⑥!B86:U86,"5")+COUNTIF(選択式⑥!B113:U113,"5")+COUNTIF(選択式⑦!B5:U5,"5")+COUNTIF(選択式⑦!B32:U32,"5")+COUNTIF(選択式⑦!B59:U59,"5")+COUNTIF(選択式⑦!B86:U86,"5")+COUNTIF(選択式⑦!B113:U113,"5")</f>
        <v>13</v>
      </c>
      <c r="I78" s="32">
        <f>H78/$H$79</f>
        <v>2.4574669187145556E-2</v>
      </c>
    </row>
    <row r="79" spans="1:9" ht="19.5" thickBot="1" x14ac:dyDescent="0.45">
      <c r="A79" s="142" t="s">
        <v>2822</v>
      </c>
      <c r="B79" s="143"/>
      <c r="C79" s="143"/>
      <c r="D79" s="143"/>
      <c r="E79" s="143"/>
      <c r="F79" s="143"/>
      <c r="G79" s="144"/>
      <c r="H79" s="82">
        <f>SUM(H74:H78)</f>
        <v>529</v>
      </c>
      <c r="I79" s="85"/>
    </row>
    <row r="80" spans="1:9" x14ac:dyDescent="0.4">
      <c r="A80" s="164" t="s">
        <v>2818</v>
      </c>
      <c r="B80" s="152"/>
      <c r="C80" s="152"/>
      <c r="D80" s="152"/>
      <c r="E80" s="152"/>
      <c r="F80" s="152"/>
      <c r="G80" s="153"/>
      <c r="H80" s="68">
        <f>COUNTIF(選択式①!B5:U5,"0")+COUNTIF(選択式①!B32:U32,"0")+COUNTIF(選択式①!B59:U59,"0")+COUNTIF(選択式①!B86:U86,"0")+COUNTIF(選択式①!B113:U113,"0")+COUNTIF(選択式②!B5:U5,"0")+COUNTIF(選択式②!B32:U32,"0")+COUNTIF(選択式②!B59:U59,"0")+COUNTIF(選択式②!B86:U86,"0")+COUNTIF(選択式②!B113:U113,"0")+COUNTIF(選択式③!B5:U5,"0")+COUNTIF(選択式③!B32:U32,"0")+COUNTIF(選択式③!B59:U59,"0")+COUNTIF(選択式③!B86:U86,"0")+COUNTIF(選択式③!B113:U113,"0")+COUNTIF(選択式④!B5:U5,"0")+COUNTIF(選択式④!B32:U32,"0")+COUNTIF(選択式④!B59:U59,"0")+COUNTIF(選択式④!B86:U86,"0")+COUNTIF(選択式④!B113:U113,"0")+COUNTIF(選択式⑤!B5:U5,"0")+COUNTIF(選択式⑤!B32:U32,"0")+COUNTIF(選択式⑤!B59:U59,"0")+COUNTIF(選択式⑤!B86:U86,"0")+COUNTIF(選択式⑤!B113:U113,"0")+COUNTIF(選択式⑥!B5:U5,"0")+COUNTIF(選択式⑥!B32:U32,"0")+COUNTIF(選択式⑥!B59:U59,"0")+COUNTIF(選択式⑥!B86:U86,"0")+COUNTIF(選択式⑥!B113:U113,"0")+COUNTIF(選択式⑦!B5:U5,"0")+COUNTIF(選択式⑦!B32:U32,"0")+COUNTIF(選択式⑦!B59:U59,"0")+COUNTIF(選択式⑦!B86:U86,"0")+COUNTIF(選択式⑦!B113:U113,"0")</f>
        <v>12</v>
      </c>
      <c r="I80" s="70"/>
    </row>
    <row r="81" spans="1:9" x14ac:dyDescent="0.4">
      <c r="A81" s="120" t="s">
        <v>2819</v>
      </c>
      <c r="B81" s="117"/>
      <c r="C81" s="117"/>
      <c r="D81" s="117"/>
      <c r="E81" s="117"/>
      <c r="F81" s="117"/>
      <c r="G81" s="118"/>
      <c r="H81" s="64">
        <f>H79+H80</f>
        <v>541</v>
      </c>
      <c r="I81" s="86"/>
    </row>
    <row r="83" spans="1:9" x14ac:dyDescent="0.4">
      <c r="A83" s="2" t="s">
        <v>100</v>
      </c>
      <c r="B83" t="s">
        <v>736</v>
      </c>
    </row>
    <row r="84" spans="1:9" x14ac:dyDescent="0.4">
      <c r="A84" s="64"/>
      <c r="B84" s="120" t="s">
        <v>2817</v>
      </c>
      <c r="C84" s="121"/>
      <c r="D84" s="121"/>
      <c r="E84" s="121"/>
      <c r="F84" s="117"/>
      <c r="G84" s="118"/>
      <c r="H84" s="64" t="s">
        <v>2834</v>
      </c>
      <c r="I84" s="64" t="s">
        <v>2816</v>
      </c>
    </row>
    <row r="85" spans="1:9" x14ac:dyDescent="0.4">
      <c r="A85" s="64" t="s">
        <v>677</v>
      </c>
      <c r="B85" s="116" t="s">
        <v>744</v>
      </c>
      <c r="C85" s="117"/>
      <c r="D85" s="117"/>
      <c r="E85" s="117"/>
      <c r="F85" s="117"/>
      <c r="G85" s="118"/>
      <c r="H85" s="64">
        <f>COUNTIF(選択式①!B6:U6,"1")+COUNTIF(選択式①!B33:U33,"1")+COUNTIF(選択式①!B60:U60,"1")+COUNTIF(選択式①!B87:U87,"1")+COUNTIF(選択式①!B114:U114,"1")+COUNTIF(選択式②!B6:U6,"1")+COUNTIF(選択式②!B33:U33,"1")+COUNTIF(選択式②!B60:U60,"1")+COUNTIF(選択式②!B87:U87,"1")+COUNTIF(選択式②!B114:U114,"1")+COUNTIF(選択式③!B6:U6,"1")+COUNTIF(選択式③!B33:U33,"1")+COUNTIF(選択式③!B60:U60,"1")+COUNTIF(選択式③!B87:U87,"1")+COUNTIF(選択式③!B114:U114,"1")+COUNTIF(選択式④!B6:U6,"1")+COUNTIF(選択式④!B33:U33,"1")+COUNTIF(選択式④!B60:U60,"1")+COUNTIF(選択式④!B87:U87,"1")+COUNTIF(選択式④!B114:U114,"1")+COUNTIF(選択式⑤!B6:U6,"1")+COUNTIF(選択式⑤!B33:U33,"1")+COUNTIF(選択式⑤!B60:U60,"1")+COUNTIF(選択式⑤!B87:U87,"1")+COUNTIF(選択式⑤!B114:U114,"1")+COUNTIF(選択式⑥!B6:U6,"1")+COUNTIF(選択式⑥!B33:U33,"1")+COUNTIF(選択式⑥!B60:U60,"1")+COUNTIF(選択式⑥!B87:U87,"1")+COUNTIF(選択式⑥!B114:U114,"1")+COUNTIF(選択式⑦!B6:U6,"1")+COUNTIF(選択式⑦!B33:U33,"1")+COUNTIF(選択式⑦!B60:U60,"1")+COUNTIF(選択式⑦!B87:U87,"1")+COUNTIF(選択式⑦!B114:U114,"1")</f>
        <v>163</v>
      </c>
      <c r="I85" s="32">
        <f t="shared" ref="I85:I91" si="1">H85/$H$92</f>
        <v>0.30467289719626167</v>
      </c>
    </row>
    <row r="86" spans="1:9" x14ac:dyDescent="0.4">
      <c r="A86" s="64" t="s">
        <v>678</v>
      </c>
      <c r="B86" s="116" t="s">
        <v>745</v>
      </c>
      <c r="C86" s="117"/>
      <c r="D86" s="117"/>
      <c r="E86" s="117"/>
      <c r="F86" s="117"/>
      <c r="G86" s="118"/>
      <c r="H86" s="64">
        <f>COUNTIF(選択式①!B6:U6,"2")+COUNTIF(選択式①!B33:U33,"2")+COUNTIF(選択式①!B60:U60,"2")+COUNTIF(選択式①!B87:U87,"2")+COUNTIF(選択式①!B114:U114,"2")+COUNTIF(選択式②!B6:U6,"2")+COUNTIF(選択式②!B33:U33,"2")+COUNTIF(選択式②!B60:U60,"2")+COUNTIF(選択式②!B87:U87,"2")+COUNTIF(選択式②!B114:U114,"2")+COUNTIF(選択式③!B6:U6,"2")+COUNTIF(選択式③!B33:U33,"2")+COUNTIF(選択式③!B60:U60,"2")+COUNTIF(選択式③!B87:U87,"2")+COUNTIF(選択式③!B114:U114,"2")+COUNTIF(選択式④!B6:U6,"2")+COUNTIF(選択式④!B33:U33,"2")+COUNTIF(選択式④!B60:U60,"2")+COUNTIF(選択式④!B87:U87,"2")+COUNTIF(選択式④!B114:U114,"2")+COUNTIF(選択式⑤!B6:U6,"2")+COUNTIF(選択式⑤!B33:U33,"2")+COUNTIF(選択式⑤!B60:U60,"2")+COUNTIF(選択式⑤!B87:U87,"2")+COUNTIF(選択式⑤!B114:U114,"2")+COUNTIF(選択式⑥!B6:U6,"2")+COUNTIF(選択式⑥!B33:U33,"2")+COUNTIF(選択式⑥!B60:U60,"2")+COUNTIF(選択式⑥!B87:U87,"2")+COUNTIF(選択式⑥!B114:U114,"2")+COUNTIF(選択式⑦!B6:U6,"2")+COUNTIF(選択式⑦!B33:U33,"2")+COUNTIF(選択式⑦!B60:U60,"2")+COUNTIF(選択式⑦!B87:U87,"2")+COUNTIF(選択式⑦!B114:U114,"2")</f>
        <v>32</v>
      </c>
      <c r="I86" s="32">
        <f t="shared" si="1"/>
        <v>5.9813084112149535E-2</v>
      </c>
    </row>
    <row r="87" spans="1:9" x14ac:dyDescent="0.4">
      <c r="A87" s="64" t="s">
        <v>679</v>
      </c>
      <c r="B87" s="116" t="s">
        <v>746</v>
      </c>
      <c r="C87" s="117"/>
      <c r="D87" s="117"/>
      <c r="E87" s="117"/>
      <c r="F87" s="117"/>
      <c r="G87" s="118"/>
      <c r="H87" s="64">
        <f>COUNTIF(選択式①!B6:U6,"3")+COUNTIF(選択式①!B33:U33,"3")+COUNTIF(選択式①!B60:U60,"3")+COUNTIF(選択式①!B87:U87,"3")+COUNTIF(選択式①!B114:U114,"3")+COUNTIF(選択式②!B6:U6,"3")+COUNTIF(選択式②!B33:U33,"3")+COUNTIF(選択式②!B60:U60,"3")+COUNTIF(選択式②!B87:U87,"3")+COUNTIF(選択式②!B114:U114,"3")+COUNTIF(選択式③!B6:U6,"3")+COUNTIF(選択式③!B33:U33,"3")+COUNTIF(選択式③!B60:U60,"3")+COUNTIF(選択式③!B87:U87,"3")+COUNTIF(選択式③!B114:U114,"3")+COUNTIF(選択式④!B6:U6,"3")+COUNTIF(選択式④!B33:U33,"3")+COUNTIF(選択式④!B60:U60,"3")+COUNTIF(選択式④!B87:U87,"3")+COUNTIF(選択式④!B114:U114,"3")+COUNTIF(選択式⑤!B6:U6,"3")+COUNTIF(選択式⑤!B33:U33,"3")+COUNTIF(選択式⑤!B60:U60,"3")+COUNTIF(選択式⑤!B87:U87,"3")+COUNTIF(選択式⑤!B114:U114,"3")+COUNTIF(選択式⑥!B6:U6,"3")+COUNTIF(選択式⑥!B33:U33,"3")+COUNTIF(選択式⑥!B60:U60,"3")+COUNTIF(選択式⑥!B87:U87,"3")+COUNTIF(選択式⑥!B114:U114,"3")+COUNTIF(選択式⑦!B6:U6,"3")+COUNTIF(選択式⑦!B33:U33,"3")+COUNTIF(選択式⑦!B60:U60,"3")+COUNTIF(選択式⑦!B87:U87,"3")+COUNTIF(選択式⑦!B114:U114,"3")</f>
        <v>56</v>
      </c>
      <c r="I87" s="32">
        <f t="shared" si="1"/>
        <v>0.10467289719626169</v>
      </c>
    </row>
    <row r="88" spans="1:9" x14ac:dyDescent="0.4">
      <c r="A88" s="64" t="s">
        <v>681</v>
      </c>
      <c r="B88" s="116" t="s">
        <v>747</v>
      </c>
      <c r="C88" s="117"/>
      <c r="D88" s="117"/>
      <c r="E88" s="117"/>
      <c r="F88" s="117"/>
      <c r="G88" s="118"/>
      <c r="H88" s="64">
        <f>COUNTIF(選択式①!B6:U6,"4")+COUNTIF(選択式①!B33:U33,"4")+COUNTIF(選択式①!B60:U60,"4")+COUNTIF(選択式①!B87:U87,"4")+COUNTIF(選択式①!B114:U114,"4")+COUNTIF(選択式②!B6:U6,"4")+COUNTIF(選択式②!B33:U33,"4")+COUNTIF(選択式②!B60:U60,"4")+COUNTIF(選択式②!B87:U87,"4")+COUNTIF(選択式②!B114:U114,"4")+COUNTIF(選択式③!B6:U6,"4")+COUNTIF(選択式③!B33:U33,"4")+COUNTIF(選択式③!B60:U60,"4")+COUNTIF(選択式③!B87:U87,"4")+COUNTIF(選択式③!B114:U114,"4")+COUNTIF(選択式④!B6:U6,"4")+COUNTIF(選択式④!B33:U33,"4")+COUNTIF(選択式④!B60:U60,"4")+COUNTIF(選択式④!B87:U87,"4")+COUNTIF(選択式④!B114:U114,"4")+COUNTIF(選択式⑤!B6:U6,"4")+COUNTIF(選択式⑤!B33:U33,"4")+COUNTIF(選択式⑤!B60:U60,"4")+COUNTIF(選択式⑤!B87:U87,"4")+COUNTIF(選択式⑤!B114:U114,"4")+COUNTIF(選択式⑥!B6:U6,"4")+COUNTIF(選択式⑥!B33:U33,"4")+COUNTIF(選択式⑥!B60:U60,"4")+COUNTIF(選択式⑥!B87:U87,"4")+COUNTIF(選択式⑥!B114:U114,"4")+COUNTIF(選択式⑦!B6:U6,"4")+COUNTIF(選択式⑦!B33:U33,"4")+COUNTIF(選択式⑦!B60:U60,"4")+COUNTIF(選択式⑦!B87:U87,"4")+COUNTIF(選択式⑦!B114:U114,"4")</f>
        <v>79</v>
      </c>
      <c r="I88" s="32">
        <f t="shared" si="1"/>
        <v>0.14766355140186915</v>
      </c>
    </row>
    <row r="89" spans="1:9" x14ac:dyDescent="0.4">
      <c r="A89" s="64" t="s">
        <v>682</v>
      </c>
      <c r="B89" s="116" t="s">
        <v>748</v>
      </c>
      <c r="C89" s="117"/>
      <c r="D89" s="117"/>
      <c r="E89" s="117"/>
      <c r="F89" s="117"/>
      <c r="G89" s="118"/>
      <c r="H89" s="64">
        <f>COUNTIF(選択式①!B6:U6,"5")+COUNTIF(選択式①!B33:U33,"5")+COUNTIF(選択式①!B60:U60,"5")+COUNTIF(選択式①!B87:U87,"5")+COUNTIF(選択式①!B114:U114,"5")+COUNTIF(選択式②!B6:U6,"5")+COUNTIF(選択式②!B33:U33,"5")+COUNTIF(選択式②!B60:U60,"5")+COUNTIF(選択式②!B87:U87,"5")+COUNTIF(選択式②!B114:U114,"5")+COUNTIF(選択式③!B6:U6,"5")+COUNTIF(選択式③!B33:U33,"5")+COUNTIF(選択式③!B60:U60,"5")+COUNTIF(選択式③!B87:U87,"5")+COUNTIF(選択式③!B114:U114,"5")+COUNTIF(選択式④!B6:U6,"5")+COUNTIF(選択式④!B33:U33,"5")+COUNTIF(選択式④!B60:U60,"5")+COUNTIF(選択式④!B87:U87,"5")+COUNTIF(選択式④!B114:U114,"5")+COUNTIF(選択式⑤!B6:U6,"5")+COUNTIF(選択式⑤!B33:U33,"5")+COUNTIF(選択式⑤!B60:U60,"5")+COUNTIF(選択式⑤!B87:U87,"5")+COUNTIF(選択式⑤!B114:U114,"5")+COUNTIF(選択式⑥!B6:U6,"5")+COUNTIF(選択式⑥!B33:U33,"5")+COUNTIF(選択式⑥!B60:U60,"5")+COUNTIF(選択式⑥!B87:U87,"5")+COUNTIF(選択式⑥!B114:U114,"5")+COUNTIF(選択式⑦!B6:U6,"5")+COUNTIF(選択式⑦!B33:U33,"5")+COUNTIF(選択式⑦!B60:U60,"5")+COUNTIF(選択式⑦!B87:U87,"5")+COUNTIF(選択式⑦!B114:U114,"5")</f>
        <v>56</v>
      </c>
      <c r="I89" s="32">
        <f t="shared" si="1"/>
        <v>0.10467289719626169</v>
      </c>
    </row>
    <row r="90" spans="1:9" x14ac:dyDescent="0.4">
      <c r="A90" s="64" t="s">
        <v>683</v>
      </c>
      <c r="B90" s="116" t="s">
        <v>749</v>
      </c>
      <c r="C90" s="117"/>
      <c r="D90" s="117"/>
      <c r="E90" s="117"/>
      <c r="F90" s="117"/>
      <c r="G90" s="118"/>
      <c r="H90" s="64">
        <f>COUNTIF(選択式①!B6:U6,"6")+COUNTIF(選択式①!B33:U33,"6")+COUNTIF(選択式①!B60:U60,"6")+COUNTIF(選択式①!B87:U87,"6")+COUNTIF(選択式①!B114:U114,"6")+COUNTIF(選択式②!B6:U6,"6")+COUNTIF(選択式②!B33:U33,"6")+COUNTIF(選択式②!B60:U60,"6")+COUNTIF(選択式②!B87:U87,"6")+COUNTIF(選択式②!B114:U114,"6")+COUNTIF(選択式③!B6:U6,"6")+COUNTIF(選択式③!B33:U33,"6")+COUNTIF(選択式③!B60:U60,"6")+COUNTIF(選択式③!B87:U87,"6")+COUNTIF(選択式③!B114:U114,"6")+COUNTIF(選択式④!B6:U6,"6")+COUNTIF(選択式④!B33:U33,"6")+COUNTIF(選択式④!B60:U60,"6")+COUNTIF(選択式④!B87:U87,"6")+COUNTIF(選択式④!B114:U114,"6")+COUNTIF(選択式⑤!B6:U6,"6")+COUNTIF(選択式⑤!B33:U33,"6")+COUNTIF(選択式⑤!B60:U60,"6")+COUNTIF(選択式⑤!B87:U87,"6")+COUNTIF(選択式⑤!B114:U114,"6")+COUNTIF(選択式⑥!B6:U6,"6")+COUNTIF(選択式⑥!B33:U33,"6")+COUNTIF(選択式⑥!B60:U60,"6")+COUNTIF(選択式⑥!B87:U87,"6")+COUNTIF(選択式⑥!B114:U114,"6")+COUNTIF(選択式⑦!B6:U6,"6")+COUNTIF(選択式⑦!B33:U33,"6")+COUNTIF(選択式⑦!B60:U60,"6")+COUNTIF(選択式⑦!B87:U87,"6")+COUNTIF(選択式⑦!B114:U114,"6")</f>
        <v>121</v>
      </c>
      <c r="I90" s="32">
        <f t="shared" si="1"/>
        <v>0.22616822429906541</v>
      </c>
    </row>
    <row r="91" spans="1:9" ht="19.5" thickBot="1" x14ac:dyDescent="0.45">
      <c r="A91" s="68" t="s">
        <v>684</v>
      </c>
      <c r="B91" s="151" t="s">
        <v>676</v>
      </c>
      <c r="C91" s="152"/>
      <c r="D91" s="152"/>
      <c r="E91" s="152"/>
      <c r="F91" s="152"/>
      <c r="G91" s="153"/>
      <c r="H91" s="68">
        <f>COUNTIF(選択式①!B6:U6,"7")+COUNTIF(選択式①!B33:U33,"7")+COUNTIF(選択式①!B60:U60,"7")+COUNTIF(選択式①!B87:U87,"7")+COUNTIF(選択式①!B114:U114,"7")+COUNTIF(選択式②!B6:U6,"7")+COUNTIF(選択式②!B33:U33,"7")+COUNTIF(選択式②!B60:U60,"7")+COUNTIF(選択式②!B87:U87,"7")+COUNTIF(選択式②!B114:U114,"7")+COUNTIF(選択式③!B6:U6,"7")+COUNTIF(選択式③!B33:U33,"7")+COUNTIF(選択式③!B60:U60,"7")+COUNTIF(選択式③!B87:U87,"7")+COUNTIF(選択式③!B114:U114,"7")+COUNTIF(選択式④!B6:U6,"7")+COUNTIF(選択式④!B33:U33,"7")+COUNTIF(選択式④!B60:U60,"7")+COUNTIF(選択式④!B87:U87,"7")+COUNTIF(選択式④!B114:U114,"7")+COUNTIF(選択式⑤!B6:U6,"7")+COUNTIF(選択式⑤!B33:U33,"7")+COUNTIF(選択式⑤!B60:U60,"7")+COUNTIF(選択式⑤!B87:U87,"7")+COUNTIF(選択式⑤!B114:U114,"7")+COUNTIF(選択式⑥!B6:U6,"7")+COUNTIF(選択式⑥!B33:U33,"7")+COUNTIF(選択式⑥!B60:U60,"7")+COUNTIF(選択式⑥!B87:U87,"7")+COUNTIF(選択式⑥!B114:U114,"7")+COUNTIF(選択式⑦!B6:U6,"7")+COUNTIF(選択式⑦!B33:U33,"7")+COUNTIF(選択式⑦!B60:U60,"7")+COUNTIF(選択式⑦!B87:U87,"7")+COUNTIF(選択式⑦!B114:U114,"7")</f>
        <v>28</v>
      </c>
      <c r="I91" s="32">
        <f t="shared" si="1"/>
        <v>5.2336448598130844E-2</v>
      </c>
    </row>
    <row r="92" spans="1:9" ht="19.5" thickBot="1" x14ac:dyDescent="0.45">
      <c r="A92" s="142" t="s">
        <v>2822</v>
      </c>
      <c r="B92" s="143"/>
      <c r="C92" s="143"/>
      <c r="D92" s="143"/>
      <c r="E92" s="143"/>
      <c r="F92" s="143"/>
      <c r="G92" s="144"/>
      <c r="H92" s="82">
        <f>SUM(H85:H91)</f>
        <v>535</v>
      </c>
      <c r="I92" s="85"/>
    </row>
    <row r="93" spans="1:9" x14ac:dyDescent="0.4">
      <c r="A93" s="164" t="s">
        <v>2818</v>
      </c>
      <c r="B93" s="152"/>
      <c r="C93" s="152"/>
      <c r="D93" s="152"/>
      <c r="E93" s="152"/>
      <c r="F93" s="152"/>
      <c r="G93" s="153"/>
      <c r="H93" s="68">
        <f>COUNTIF(選択式①!B6:U6,"0")+COUNTIF(選択式①!B33:U33,"0")+COUNTIF(選択式①!B60:U60,"0")+COUNTIF(選択式①!B87:U87,"0")+COUNTIF(選択式①!B114:U114,"0")+COUNTIF(選択式②!B6:U6,"0")+COUNTIF(選択式②!B33:U33,"0")+COUNTIF(選択式②!B60:U60,"0")+COUNTIF(選択式②!B87:U87,"0")+COUNTIF(選択式②!B114:U114,"0")+COUNTIF(選択式③!B6:U6,"0")+COUNTIF(選択式③!B33:U33,"0")+COUNTIF(選択式③!B60:U60,"0")+COUNTIF(選択式③!B87:U87,"0")+COUNTIF(選択式③!B114:U114,"0")+COUNTIF(選択式④!B6:U6,"0")+COUNTIF(選択式④!B33:U33,"0")+COUNTIF(選択式④!B60:U60,"0")+COUNTIF(選択式④!B87:U87,"0")+COUNTIF(選択式④!B114:U114,"0")+COUNTIF(選択式⑤!B6:U6,"0")+COUNTIF(選択式⑤!B33:U33,"0")+COUNTIF(選択式⑤!B60:U60,"0")+COUNTIF(選択式⑤!B87:U87,"0")+COUNTIF(選択式⑤!B114:U114,"0")+COUNTIF(選択式⑥!B6:U6,"0")+COUNTIF(選択式⑥!B33:U33,"0")+COUNTIF(選択式⑥!B60:U60,"0")+COUNTIF(選択式⑥!B87:U87,"0")+COUNTIF(選択式⑥!B114:U114,"0")+COUNTIF(選択式⑦!B6:U6,"0")+COUNTIF(選択式⑦!B33:U33,"0")+COUNTIF(選択式⑦!B60:U60,"0")+COUNTIF(選択式⑦!B87:U87,"0")+COUNTIF(選択式⑦!B114:U114,"0")</f>
        <v>6</v>
      </c>
      <c r="I93" s="70"/>
    </row>
    <row r="94" spans="1:9" x14ac:dyDescent="0.4">
      <c r="A94" s="120" t="s">
        <v>2819</v>
      </c>
      <c r="B94" s="117"/>
      <c r="C94" s="117"/>
      <c r="D94" s="117"/>
      <c r="E94" s="117"/>
      <c r="F94" s="117"/>
      <c r="G94" s="118"/>
      <c r="H94" s="64">
        <f>H92+H93</f>
        <v>541</v>
      </c>
      <c r="I94" s="86"/>
    </row>
    <row r="95" spans="1:9" x14ac:dyDescent="0.4">
      <c r="A95" s="60"/>
      <c r="B95" s="74"/>
      <c r="C95" s="74"/>
      <c r="D95" s="74"/>
      <c r="E95" s="74"/>
      <c r="F95" s="74"/>
      <c r="G95" s="74"/>
      <c r="H95" s="60"/>
      <c r="I95" s="79"/>
    </row>
    <row r="96" spans="1:9" x14ac:dyDescent="0.4">
      <c r="A96" s="60"/>
      <c r="B96" s="74"/>
      <c r="C96" s="74"/>
      <c r="D96" s="74"/>
      <c r="E96" s="74"/>
      <c r="F96" s="74"/>
      <c r="G96" s="74"/>
      <c r="H96" s="60"/>
      <c r="I96" s="79"/>
    </row>
    <row r="97" spans="1:9" x14ac:dyDescent="0.4">
      <c r="A97" s="67"/>
      <c r="B97" s="74"/>
      <c r="C97" s="74"/>
      <c r="D97" s="74"/>
      <c r="E97" s="74"/>
      <c r="F97" s="74"/>
      <c r="G97" s="74"/>
      <c r="H97" s="67"/>
      <c r="I97" s="79"/>
    </row>
    <row r="98" spans="1:9" x14ac:dyDescent="0.4">
      <c r="A98" s="67"/>
      <c r="B98" s="74"/>
      <c r="C98" s="74"/>
      <c r="D98" s="74"/>
      <c r="E98" s="74"/>
      <c r="F98" s="74"/>
      <c r="G98" s="74"/>
      <c r="H98" s="67"/>
      <c r="I98" s="79"/>
    </row>
    <row r="99" spans="1:9" x14ac:dyDescent="0.4">
      <c r="A99" s="67"/>
      <c r="B99" s="74"/>
      <c r="C99" s="74"/>
      <c r="D99" s="74"/>
      <c r="E99" s="74"/>
      <c r="F99" s="74"/>
      <c r="G99" s="74"/>
      <c r="H99" s="67"/>
      <c r="I99" s="79"/>
    </row>
    <row r="100" spans="1:9" x14ac:dyDescent="0.4">
      <c r="A100" s="2" t="s">
        <v>101</v>
      </c>
      <c r="B100" t="s">
        <v>751</v>
      </c>
    </row>
    <row r="101" spans="1:9" x14ac:dyDescent="0.4">
      <c r="B101" t="s">
        <v>752</v>
      </c>
    </row>
    <row r="102" spans="1:9" x14ac:dyDescent="0.4">
      <c r="A102" s="64"/>
      <c r="B102" s="120" t="s">
        <v>2817</v>
      </c>
      <c r="C102" s="121"/>
      <c r="D102" s="121"/>
      <c r="E102" s="121"/>
      <c r="F102" s="121"/>
      <c r="G102" s="118"/>
      <c r="H102" s="64" t="s">
        <v>2834</v>
      </c>
      <c r="I102" s="64" t="s">
        <v>2816</v>
      </c>
    </row>
    <row r="103" spans="1:9" x14ac:dyDescent="0.4">
      <c r="A103" s="64" t="s">
        <v>677</v>
      </c>
      <c r="B103" s="173" t="s">
        <v>2812</v>
      </c>
      <c r="C103" s="172"/>
      <c r="D103" s="172"/>
      <c r="E103" s="172"/>
      <c r="F103" s="172"/>
      <c r="G103" s="118"/>
      <c r="H103" s="64">
        <f>COUNTIF(選択式①!B7:U7,"1")+COUNTIF(選択式①!B34:U34,"1")+COUNTIF(選択式①!B61:U61,"1")+COUNTIF(選択式①!B88:U88,"1")+COUNTIF(選択式①!B115:U115,"1")+COUNTIF(選択式②!B7:U7,"1")+COUNTIF(選択式②!B34:U34,"1")+COUNTIF(選択式②!B61:U61,"1")+COUNTIF(選択式②!B88:U88,"1")+COUNTIF(選択式②!B115:U115,"1")+COUNTIF(選択式③!B7:U7,"1")+COUNTIF(選択式③!B34:U34,"1")+COUNTIF(選択式③!B61:U61,"1")+COUNTIF(選択式③!B88:U88,"1")+COUNTIF(選択式③!B115:U115,"1")+COUNTIF(選択式④!B7:U7,"1")+COUNTIF(選択式④!B34:U34,"1")+COUNTIF(選択式④!B61:U61,"1")+COUNTIF(選択式④!B88:U88,"1")+COUNTIF(選択式④!B115:U115,"1")+COUNTIF(選択式⑤!B7:U7,"1")+COUNTIF(選択式⑤!B34:U34,"1")+COUNTIF(選択式⑤!B61:U61,"1")+COUNTIF(選択式⑤!B88:U88,"1")+COUNTIF(選択式⑤!B115:U115,"1")+COUNTIF(選択式⑥!B7:U7,"1")+COUNTIF(選択式⑥!B34:U34,"1")+COUNTIF(選択式⑥!B61:U61,"1")+COUNTIF(選択式⑥!B88:U88,"1")+COUNTIF(選択式⑥!B115:U115,"1")+COUNTIF(選択式⑦!B7:U7,"1")+COUNTIF(選択式⑦!B34:U34,"1")+COUNTIF(選択式⑦!B61:U61,"1")+COUNTIF(選択式⑦!B88:U88,"1")+COUNTIF(選択式⑦!B115:U115,"1")</f>
        <v>91</v>
      </c>
      <c r="I103" s="32">
        <f t="shared" ref="I103:I108" si="2">H103/$H$109</f>
        <v>0.17738791423001948</v>
      </c>
    </row>
    <row r="104" spans="1:9" x14ac:dyDescent="0.4">
      <c r="A104" s="64" t="s">
        <v>678</v>
      </c>
      <c r="B104" s="171" t="s">
        <v>2813</v>
      </c>
      <c r="C104" s="172"/>
      <c r="D104" s="172"/>
      <c r="E104" s="172"/>
      <c r="F104" s="172"/>
      <c r="G104" s="118"/>
      <c r="H104" s="64">
        <f>COUNTIF(選択式①!B7:U7,"2")+COUNTIF(選択式①!B34:U34,"2")+COUNTIF(選択式①!B61:U61,"2")+COUNTIF(選択式①!B88:U88,"2")+COUNTIF(選択式①!B115:U115,"2")+COUNTIF(選択式②!B7:U7,"2")+COUNTIF(選択式②!B34:U34,"2")+COUNTIF(選択式②!B61:U61,"2")+COUNTIF(選択式②!B88:U88,"2")+COUNTIF(選択式②!B115:U115,"2")+COUNTIF(選択式③!B7:U7,"2")+COUNTIF(選択式③!B34:U34,"2")+COUNTIF(選択式③!B61:U61,"2")+COUNTIF(選択式③!B88:U88,"2")+COUNTIF(選択式③!B115:U115,"2")+COUNTIF(選択式④!B7:U7,"2")+COUNTIF(選択式④!B34:U34,"2")+COUNTIF(選択式④!B61:U61,"2")+COUNTIF(選択式④!B88:U88,"2")+COUNTIF(選択式④!B115:U115,"2")+COUNTIF(選択式⑤!B7:U7,"2")+COUNTIF(選択式⑤!B34:U34,"2")+COUNTIF(選択式⑤!B61:U61,"2")+COUNTIF(選択式⑤!B88:U88,"2")+COUNTIF(選択式⑤!B115:U115,"2")+COUNTIF(選択式⑥!B7:U7,"2")+COUNTIF(選択式⑥!B34:U34,"2")+COUNTIF(選択式⑥!B61:U61,"2")+COUNTIF(選択式⑥!B88:U88,"2")+COUNTIF(選択式⑥!B115:U115,"2")+COUNTIF(選択式⑦!B7:U7,"2")+COUNTIF(選択式⑦!B34:U34,"2")+COUNTIF(選択式⑦!B61:U61,"2")+COUNTIF(選択式⑦!B88:U88,"2")+COUNTIF(選択式⑦!B115:U115,"2")</f>
        <v>50</v>
      </c>
      <c r="I104" s="32">
        <f t="shared" si="2"/>
        <v>9.7465886939571145E-2</v>
      </c>
    </row>
    <row r="105" spans="1:9" x14ac:dyDescent="0.4">
      <c r="A105" s="64" t="s">
        <v>679</v>
      </c>
      <c r="B105" s="171" t="s">
        <v>2814</v>
      </c>
      <c r="C105" s="172"/>
      <c r="D105" s="172"/>
      <c r="E105" s="172"/>
      <c r="F105" s="172"/>
      <c r="G105" s="118"/>
      <c r="H105" s="64">
        <f>COUNTIF(選択式①!B7:U7,"3")+COUNTIF(選択式①!B34:U34,"3")+COUNTIF(選択式①!B61:U61,"3")+COUNTIF(選択式①!B88:U88,"3")+COUNTIF(選択式①!B115:U115,"3")+COUNTIF(選択式②!B7:U7,"3")+COUNTIF(選択式②!B34:U34,"3")+COUNTIF(選択式②!B61:U61,"3")+COUNTIF(選択式②!B88:U88,"3")+COUNTIF(選択式②!B115:U115,"3")+COUNTIF(選択式③!B7:U7,"3")+COUNTIF(選択式③!B34:U34,"3")+COUNTIF(選択式③!B61:U61,"3")+COUNTIF(選択式③!B88:U88,"3")+COUNTIF(選択式③!B115:U115,"3")+COUNTIF(選択式④!B7:U7,"3")+COUNTIF(選択式④!B34:U34,"3")+COUNTIF(選択式④!B61:U61,"3")+COUNTIF(選択式④!B88:U88,"3")+COUNTIF(選択式④!B115:U115,"3")+COUNTIF(選択式⑤!B7:U7,"3")+COUNTIF(選択式⑤!B34:U34,"3")+COUNTIF(選択式⑤!B61:U61,"3")+COUNTIF(選択式⑤!B88:U88,"3")+COUNTIF(選択式⑤!B115:U115,"3")+COUNTIF(選択式⑥!B7:U7,"3")+COUNTIF(選択式⑥!B34:U34,"3")+COUNTIF(選択式⑥!B61:U61,"3")+COUNTIF(選択式⑥!B88:U88,"3")+COUNTIF(選択式⑥!B115:U115,"3")+COUNTIF(選択式⑦!B7:U7,"3")+COUNTIF(選択式⑦!B34:U34,"3")+COUNTIF(選択式⑦!B61:U61,"3")+COUNTIF(選択式⑦!B88:U88,"3")+COUNTIF(選択式⑦!B115:U115,"3")</f>
        <v>10</v>
      </c>
      <c r="I105" s="32">
        <f t="shared" si="2"/>
        <v>1.9493177387914229E-2</v>
      </c>
    </row>
    <row r="106" spans="1:9" x14ac:dyDescent="0.4">
      <c r="A106" s="64" t="s">
        <v>681</v>
      </c>
      <c r="B106" s="171" t="s">
        <v>2815</v>
      </c>
      <c r="C106" s="172"/>
      <c r="D106" s="172"/>
      <c r="E106" s="172"/>
      <c r="F106" s="172"/>
      <c r="G106" s="118"/>
      <c r="H106" s="64">
        <f>COUNTIF(選択式①!B7:U7,"4")+COUNTIF(選択式①!B34:U34,"4")+COUNTIF(選択式①!B61:U61,"4")+COUNTIF(選択式①!B88:U88,"4")+COUNTIF(選択式①!B115:U115,"4")+COUNTIF(選択式②!B7:U7,"4")+COUNTIF(選択式②!B34:U34,"4")+COUNTIF(選択式②!B61:U61,"4")+COUNTIF(選択式②!B88:U88,"4")+COUNTIF(選択式②!B115:U115,"4")+COUNTIF(選択式③!B7:U7,"4")+COUNTIF(選択式③!B34:U34,"4")+COUNTIF(選択式③!B61:U61,"4")+COUNTIF(選択式③!B88:U88,"4")+COUNTIF(選択式③!B115:U115,"4")+COUNTIF(選択式④!B7:U7,"4")+COUNTIF(選択式④!B34:U34,"4")+COUNTIF(選択式④!B61:U61,"4")+COUNTIF(選択式④!B88:U88,"4")+COUNTIF(選択式④!B115:U115,"4")+COUNTIF(選択式⑤!B7:U7,"4")+COUNTIF(選択式⑤!B34:U34,"4")+COUNTIF(選択式⑤!B61:U61,"4")+COUNTIF(選択式⑤!B88:U88,"4")+COUNTIF(選択式⑤!B115:U115,"4")+COUNTIF(選択式⑥!B7:U7,"4")+COUNTIF(選択式⑥!B34:U34,"4")+COUNTIF(選択式⑥!B61:U61,"4")+COUNTIF(選択式⑥!B88:U88,"4")+COUNTIF(選択式⑥!B115:U115,"4")+COUNTIF(選択式⑦!B7:U7,"4")+COUNTIF(選択式⑦!B34:U34,"4")+COUNTIF(選択式⑦!B61:U61,"4")+COUNTIF(選択式⑦!B88:U88,"4")+COUNTIF(選択式⑦!B115:U115,"4")</f>
        <v>298</v>
      </c>
      <c r="I106" s="32">
        <f t="shared" si="2"/>
        <v>0.58089668615984402</v>
      </c>
    </row>
    <row r="107" spans="1:9" x14ac:dyDescent="0.4">
      <c r="A107" s="64" t="s">
        <v>682</v>
      </c>
      <c r="B107" s="174" t="s">
        <v>758</v>
      </c>
      <c r="C107" s="117"/>
      <c r="D107" s="117"/>
      <c r="E107" s="117"/>
      <c r="F107" s="117"/>
      <c r="G107" s="118"/>
      <c r="H107" s="64">
        <f>COUNTIF(選択式①!B7:U7,"5")+COUNTIF(選択式①!B34:U34,"5")+COUNTIF(選択式①!B61:U61,"5")+COUNTIF(選択式①!B88:U88,"5")+COUNTIF(選択式①!B115:U115,"5")+COUNTIF(選択式②!B7:U7,"5")+COUNTIF(選択式②!B34:U34,"5")+COUNTIF(選択式②!B61:U61,"5")+COUNTIF(選択式②!B88:U88,"5")+COUNTIF(選択式②!B115:U115,"5")+COUNTIF(選択式③!B7:U7,"5")+COUNTIF(選択式③!B34:U34,"5")+COUNTIF(選択式③!B61:U61,"5")+COUNTIF(選択式③!B88:U88,"5")+COUNTIF(選択式③!B115:U115,"5")+COUNTIF(選択式④!B7:U7,"5")+COUNTIF(選択式④!B34:U34,"5")+COUNTIF(選択式④!B61:U61,"5")+COUNTIF(選択式④!B88:U88,"5")+COUNTIF(選択式④!B115:U115,"5")+COUNTIF(選択式⑤!B7:U7,"5")+COUNTIF(選択式⑤!B34:U34,"5")+COUNTIF(選択式⑤!B61:U61,"5")+COUNTIF(選択式⑤!B88:U88,"5")+COUNTIF(選択式⑤!B115:U115,"5")+COUNTIF(選択式⑥!B7:U7,"5")+COUNTIF(選択式⑥!B34:U34,"5")+COUNTIF(選択式⑥!B61:U61,"5")+COUNTIF(選択式⑥!B88:U88,"5")+COUNTIF(選択式⑥!B115:U115,"5")+COUNTIF(選択式⑦!B7:U7,"5")+COUNTIF(選択式⑦!B34:U34,"5")+COUNTIF(選択式⑦!B61:U61,"5")+COUNTIF(選択式⑦!B88:U88,"5")+COUNTIF(選択式⑦!B115:U115,"5")</f>
        <v>48</v>
      </c>
      <c r="I107" s="32">
        <f t="shared" si="2"/>
        <v>9.3567251461988299E-2</v>
      </c>
    </row>
    <row r="108" spans="1:9" ht="19.5" thickBot="1" x14ac:dyDescent="0.45">
      <c r="A108" s="64" t="s">
        <v>683</v>
      </c>
      <c r="B108" s="174" t="s">
        <v>676</v>
      </c>
      <c r="C108" s="117"/>
      <c r="D108" s="117"/>
      <c r="E108" s="117"/>
      <c r="F108" s="117"/>
      <c r="G108" s="118"/>
      <c r="H108" s="64">
        <f>COUNTIF(選択式①!B7:U7,"6")+COUNTIF(選択式①!B34:U34,"6")+COUNTIF(選択式①!B61:U61,"6")+COUNTIF(選択式①!B88:U88,"6")+COUNTIF(選択式①!B115:U115,"6")+COUNTIF(選択式②!B7:U7,"6")+COUNTIF(選択式②!B34:U34,"6")+COUNTIF(選択式②!B61:U61,"6")+COUNTIF(選択式②!B88:U88,"6")+COUNTIF(選択式②!B115:U115,"6")+COUNTIF(選択式③!B7:U7,"6")+COUNTIF(選択式③!B34:U34,"6")+COUNTIF(選択式③!B61:U61,"6")+COUNTIF(選択式③!B88:U88,"6")+COUNTIF(選択式③!B115:U115,"6")+COUNTIF(選択式④!B7:U7,"6")+COUNTIF(選択式④!B34:U34,"6")+COUNTIF(選択式④!B61:U61,"6")+COUNTIF(選択式④!B88:U88,"6")+COUNTIF(選択式④!B115:U115,"6")+COUNTIF(選択式⑤!B7:U7,"6")+COUNTIF(選択式⑤!B34:U34,"6")+COUNTIF(選択式⑤!B61:U61,"6")+COUNTIF(選択式⑤!B88:U88,"6")+COUNTIF(選択式⑤!B115:U115,"6")+COUNTIF(選択式⑥!B7:U7,"6")+COUNTIF(選択式⑥!B34:U34,"6")+COUNTIF(選択式⑥!B61:U61,"6")+COUNTIF(選択式⑥!B88:U88,"6")+COUNTIF(選択式⑥!B115:U115,"6")+COUNTIF(選択式⑦!B7:U7,"6")+COUNTIF(選択式⑦!B34:U34,"6")+COUNTIF(選択式⑦!B61:U61,"6")+COUNTIF(選択式⑦!B88:U88,"6")+COUNTIF(選択式⑦!B115:U115,"6")</f>
        <v>16</v>
      </c>
      <c r="I108" s="32">
        <f t="shared" si="2"/>
        <v>3.1189083820662766E-2</v>
      </c>
    </row>
    <row r="109" spans="1:9" ht="19.5" thickBot="1" x14ac:dyDescent="0.45">
      <c r="A109" s="142" t="s">
        <v>2822</v>
      </c>
      <c r="B109" s="143"/>
      <c r="C109" s="143"/>
      <c r="D109" s="143"/>
      <c r="E109" s="143"/>
      <c r="F109" s="143"/>
      <c r="G109" s="144"/>
      <c r="H109" s="82">
        <f>SUM(H103:H108)</f>
        <v>513</v>
      </c>
      <c r="I109" s="85"/>
    </row>
    <row r="110" spans="1:9" x14ac:dyDescent="0.4">
      <c r="A110" s="145" t="s">
        <v>2818</v>
      </c>
      <c r="B110" s="146"/>
      <c r="C110" s="146"/>
      <c r="D110" s="146"/>
      <c r="E110" s="146"/>
      <c r="F110" s="146"/>
      <c r="G110" s="147"/>
      <c r="H110" s="71">
        <f>COUNTIF(選択式①!B7:U7,"0")+COUNTIF(選択式①!B34:U34,"0")+COUNTIF(選択式①!B61:U61,"0")+COUNTIF(選択式①!B88:U88,"0")+COUNTIF(選択式①!B115:U115,"0")+COUNTIF(選択式②!B7:U7,"0")+COUNTIF(選択式②!B34:U34,"0")+COUNTIF(選択式②!B61:U61,"0")+COUNTIF(選択式②!B88:U88,"0")+COUNTIF(選択式②!B115:U115,"0")+COUNTIF(選択式③!B7:U7,"0")+COUNTIF(選択式③!B34:U34,"0")+COUNTIF(選択式③!B61:U61,"0")+COUNTIF(選択式③!B88:U88,"0")+COUNTIF(選択式③!B115:U115,"0")+COUNTIF(選択式④!B7:U7,"0")+COUNTIF(選択式④!B34:U34,"0")+COUNTIF(選択式④!B61:U61,"0")+COUNTIF(選択式④!B88:U88,"0")+COUNTIF(選択式④!B115:U115,"0")+COUNTIF(選択式⑤!B7:U7,"0")+COUNTIF(選択式⑤!B34:U34,"0")+COUNTIF(選択式⑤!B61:U61,"0")+COUNTIF(選択式⑤!B88:U88,"0")+COUNTIF(選択式⑤!B115:U115,"0")+COUNTIF(選択式⑥!B7:U7,"0")+COUNTIF(選択式⑥!B34:U34,"0")+COUNTIF(選択式⑥!B61:U61,"0")+COUNTIF(選択式⑥!B88:U88,"0")+COUNTIF(選択式⑥!B115:U115,"0")+COUNTIF(選択式⑦!B7:U7,"0")+COUNTIF(選択式⑦!B34:U34,"0")+COUNTIF(選択式⑦!B61:U61,"0")+COUNTIF(選択式⑦!B88:U88,"0")+COUNTIF(選択式⑦!B115:U115,"0")</f>
        <v>28</v>
      </c>
      <c r="I110" s="81"/>
    </row>
    <row r="111" spans="1:9" x14ac:dyDescent="0.4">
      <c r="A111" s="120" t="s">
        <v>2819</v>
      </c>
      <c r="B111" s="121"/>
      <c r="C111" s="121"/>
      <c r="D111" s="121"/>
      <c r="E111" s="121"/>
      <c r="F111" s="121"/>
      <c r="G111" s="118"/>
      <c r="H111" s="64">
        <f>H109+H110</f>
        <v>541</v>
      </c>
      <c r="I111" s="86"/>
    </row>
    <row r="113" spans="1:9" x14ac:dyDescent="0.4">
      <c r="A113" t="s">
        <v>2820</v>
      </c>
    </row>
    <row r="114" spans="1:9" x14ac:dyDescent="0.4">
      <c r="A114" s="64">
        <v>1</v>
      </c>
      <c r="B114" s="59" t="s">
        <v>2643</v>
      </c>
      <c r="C114" s="57"/>
      <c r="D114" s="57"/>
      <c r="E114" s="57"/>
      <c r="F114" s="57"/>
      <c r="G114" s="57"/>
      <c r="H114" s="57"/>
      <c r="I114" s="26"/>
    </row>
    <row r="115" spans="1:9" x14ac:dyDescent="0.4">
      <c r="A115" s="64">
        <v>2</v>
      </c>
      <c r="B115" s="59" t="s">
        <v>2644</v>
      </c>
      <c r="C115" s="57"/>
      <c r="D115" s="57"/>
      <c r="E115" s="57"/>
      <c r="F115" s="57"/>
      <c r="G115" s="57"/>
      <c r="H115" s="57"/>
      <c r="I115" s="26"/>
    </row>
    <row r="116" spans="1:9" x14ac:dyDescent="0.4">
      <c r="A116" s="64">
        <v>3</v>
      </c>
      <c r="B116" s="59" t="s">
        <v>2645</v>
      </c>
      <c r="C116" s="57"/>
      <c r="D116" s="57"/>
      <c r="E116" s="57"/>
      <c r="F116" s="57"/>
      <c r="G116" s="57"/>
      <c r="H116" s="57"/>
      <c r="I116" s="26"/>
    </row>
    <row r="117" spans="1:9" x14ac:dyDescent="0.4">
      <c r="A117" s="64">
        <v>4</v>
      </c>
      <c r="B117" s="59" t="s">
        <v>2646</v>
      </c>
      <c r="C117" s="57"/>
      <c r="D117" s="57"/>
      <c r="E117" s="57"/>
      <c r="F117" s="57"/>
      <c r="G117" s="57"/>
      <c r="H117" s="57"/>
      <c r="I117" s="26"/>
    </row>
    <row r="118" spans="1:9" x14ac:dyDescent="0.4">
      <c r="A118" s="64">
        <v>5</v>
      </c>
      <c r="B118" s="59" t="s">
        <v>2647</v>
      </c>
      <c r="C118" s="57"/>
      <c r="D118" s="57"/>
      <c r="E118" s="57"/>
      <c r="F118" s="57"/>
      <c r="G118" s="57"/>
      <c r="H118" s="57"/>
      <c r="I118" s="26"/>
    </row>
    <row r="119" spans="1:9" x14ac:dyDescent="0.4">
      <c r="A119" s="64">
        <v>6</v>
      </c>
      <c r="B119" s="59" t="s">
        <v>2648</v>
      </c>
      <c r="C119" s="57"/>
      <c r="D119" s="57"/>
      <c r="E119" s="57"/>
      <c r="F119" s="57"/>
      <c r="G119" s="57"/>
      <c r="H119" s="57"/>
      <c r="I119" s="26"/>
    </row>
    <row r="120" spans="1:9" x14ac:dyDescent="0.4">
      <c r="A120" s="64">
        <v>7</v>
      </c>
      <c r="B120" s="59" t="s">
        <v>2649</v>
      </c>
      <c r="C120" s="57"/>
      <c r="D120" s="57"/>
      <c r="E120" s="57"/>
      <c r="F120" s="57"/>
      <c r="G120" s="57"/>
      <c r="H120" s="57"/>
      <c r="I120" s="26"/>
    </row>
    <row r="121" spans="1:9" x14ac:dyDescent="0.4">
      <c r="A121" s="64">
        <v>8</v>
      </c>
      <c r="B121" s="59" t="s">
        <v>2650</v>
      </c>
      <c r="C121" s="57"/>
      <c r="D121" s="57"/>
      <c r="E121" s="57"/>
      <c r="F121" s="57"/>
      <c r="G121" s="57"/>
      <c r="H121" s="57"/>
      <c r="I121" s="103"/>
    </row>
    <row r="122" spans="1:9" x14ac:dyDescent="0.4">
      <c r="A122" s="64">
        <v>9</v>
      </c>
      <c r="B122" s="59" t="s">
        <v>2651</v>
      </c>
      <c r="C122" s="57"/>
      <c r="D122" s="57"/>
      <c r="E122" s="57"/>
      <c r="F122" s="57"/>
      <c r="G122" s="57"/>
      <c r="H122" s="57"/>
      <c r="I122" s="26"/>
    </row>
    <row r="123" spans="1:9" x14ac:dyDescent="0.4">
      <c r="A123" s="64">
        <v>10</v>
      </c>
      <c r="B123" s="148" t="s">
        <v>2821</v>
      </c>
      <c r="C123" s="149"/>
      <c r="D123" s="149"/>
      <c r="E123" s="149"/>
      <c r="F123" s="149"/>
      <c r="G123" s="149"/>
      <c r="H123" s="149"/>
      <c r="I123" s="26"/>
    </row>
    <row r="124" spans="1:9" x14ac:dyDescent="0.4">
      <c r="A124" s="64">
        <v>11</v>
      </c>
      <c r="B124" s="59" t="s">
        <v>2653</v>
      </c>
      <c r="C124" s="57"/>
      <c r="D124" s="57"/>
      <c r="E124" s="57"/>
      <c r="F124" s="57"/>
      <c r="G124" s="57"/>
      <c r="H124" s="57"/>
      <c r="I124" s="26"/>
    </row>
    <row r="125" spans="1:9" x14ac:dyDescent="0.4">
      <c r="A125" s="64">
        <v>12</v>
      </c>
      <c r="B125" s="59" t="s">
        <v>2654</v>
      </c>
      <c r="C125" s="57"/>
      <c r="D125" s="57"/>
      <c r="E125" s="57"/>
      <c r="F125" s="57"/>
      <c r="G125" s="57"/>
      <c r="H125" s="57"/>
      <c r="I125" s="26"/>
    </row>
    <row r="126" spans="1:9" x14ac:dyDescent="0.4">
      <c r="A126" s="64">
        <v>13</v>
      </c>
      <c r="B126" s="59" t="s">
        <v>2655</v>
      </c>
      <c r="C126" s="57"/>
      <c r="D126" s="57"/>
      <c r="E126" s="57"/>
      <c r="F126" s="57"/>
      <c r="G126" s="57"/>
      <c r="H126" s="57"/>
      <c r="I126" s="26"/>
    </row>
    <row r="127" spans="1:9" x14ac:dyDescent="0.4">
      <c r="A127" s="64">
        <v>14</v>
      </c>
      <c r="B127" s="59" t="s">
        <v>2656</v>
      </c>
      <c r="C127" s="57"/>
      <c r="D127" s="57"/>
      <c r="E127" s="57"/>
      <c r="F127" s="57"/>
      <c r="G127" s="57"/>
      <c r="H127" s="57"/>
      <c r="I127" s="26"/>
    </row>
    <row r="128" spans="1:9" x14ac:dyDescent="0.4">
      <c r="A128" s="64">
        <v>15</v>
      </c>
      <c r="B128" s="59" t="s">
        <v>2657</v>
      </c>
      <c r="C128" s="57"/>
      <c r="D128" s="57"/>
      <c r="E128" s="57"/>
      <c r="F128" s="57"/>
      <c r="G128" s="57"/>
      <c r="H128" s="57"/>
      <c r="I128" s="26"/>
    </row>
    <row r="129" spans="1:9" x14ac:dyDescent="0.4">
      <c r="A129" s="64">
        <v>16</v>
      </c>
      <c r="B129" s="59" t="s">
        <v>2658</v>
      </c>
      <c r="C129" s="57"/>
      <c r="D129" s="57"/>
      <c r="E129" s="57"/>
      <c r="F129" s="57"/>
      <c r="G129" s="57"/>
      <c r="H129" s="57"/>
      <c r="I129" s="26"/>
    </row>
    <row r="130" spans="1:9" x14ac:dyDescent="0.4">
      <c r="A130" s="64">
        <v>17</v>
      </c>
      <c r="B130" s="59" t="s">
        <v>2803</v>
      </c>
      <c r="C130" s="57"/>
      <c r="D130" s="57"/>
      <c r="E130" s="57"/>
      <c r="F130" s="57"/>
      <c r="G130" s="57"/>
      <c r="H130" s="57"/>
      <c r="I130" s="26"/>
    </row>
    <row r="131" spans="1:9" x14ac:dyDescent="0.4">
      <c r="A131" s="49" t="s">
        <v>2823</v>
      </c>
    </row>
    <row r="150" spans="1:9" x14ac:dyDescent="0.4">
      <c r="A150" s="2" t="s">
        <v>760</v>
      </c>
      <c r="B150" t="s">
        <v>763</v>
      </c>
    </row>
    <row r="151" spans="1:9" x14ac:dyDescent="0.4">
      <c r="A151" s="2"/>
      <c r="B151" t="s">
        <v>764</v>
      </c>
    </row>
    <row r="152" spans="1:9" x14ac:dyDescent="0.4">
      <c r="A152" s="2"/>
    </row>
    <row r="153" spans="1:9" x14ac:dyDescent="0.4">
      <c r="A153" s="175" t="s">
        <v>2824</v>
      </c>
      <c r="B153" s="175"/>
      <c r="C153" s="30"/>
      <c r="D153" s="30"/>
      <c r="E153" s="30"/>
      <c r="F153" s="30"/>
    </row>
    <row r="154" spans="1:9" x14ac:dyDescent="0.4">
      <c r="A154" s="64"/>
      <c r="B154" s="120" t="s">
        <v>2817</v>
      </c>
      <c r="C154" s="121"/>
      <c r="D154" s="121"/>
      <c r="E154" s="121"/>
      <c r="F154" s="121"/>
      <c r="G154" s="118"/>
      <c r="H154" s="64" t="s">
        <v>2834</v>
      </c>
      <c r="I154" s="64" t="s">
        <v>2816</v>
      </c>
    </row>
    <row r="155" spans="1:9" x14ac:dyDescent="0.4">
      <c r="A155" s="64" t="s">
        <v>677</v>
      </c>
      <c r="B155" s="116" t="s">
        <v>785</v>
      </c>
      <c r="C155" s="117"/>
      <c r="D155" s="117"/>
      <c r="E155" s="117"/>
      <c r="F155" s="117"/>
      <c r="G155" s="118"/>
      <c r="H155" s="64">
        <f>COUNTIF(選択式①!B8:U8,"1")+COUNTIF(選択式①!B35:U35,"1")+COUNTIF(選択式①!B62:U62,"1")+COUNTIF(選択式①!B89:U89,"1")+COUNTIF(選択式①!B116:U116,"1")+COUNTIF(選択式②!B8:U8,"1")+COUNTIF(選択式②!B35:U35,"1")+COUNTIF(選択式②!B62:U62,"1")+COUNTIF(選択式②!B89:U89,"1")+COUNTIF(選択式②!B116:U116,"1")+COUNTIF(選択式③!B8:U8,"1")+COUNTIF(選択式③!B35:U35,"1")+COUNTIF(選択式③!B62:U62,"1")+COUNTIF(選択式③!B89:U89,"1")+COUNTIF(選択式③!B116:U116,"1")+COUNTIF(選択式④!B8:U8,"1")+COUNTIF(選択式④!B35:U35,"1")+COUNTIF(選択式④!B62:U62,"1")+COUNTIF(選択式④!B89:U89,"1")+COUNTIF(選択式④!B116:U116,"1")+COUNTIF(選択式⑤!B8:U8,"1")+COUNTIF(選択式⑤!B35:U35,"1")+COUNTIF(選択式⑤!B62:U62,"1")+COUNTIF(選択式⑤!B89:U89,"1")+COUNTIF(選択式⑤!B116:U116,"1")+COUNTIF(選択式⑥!B8:U8,"1")+COUNTIF(選択式⑥!B35:U35,"1")+COUNTIF(選択式⑥!B62:U62,"1")+COUNTIF(選択式⑥!B89:U89,"1")+COUNTIF(選択式⑥!B116:U116,"1")+COUNTIF(選択式⑦!B8:U8,"1")+COUNTIF(選択式⑦!B35:U35,"1")+COUNTIF(選択式⑦!B62:U62,"1")+COUNTIF(選択式⑦!B89:U89,"1")+COUNTIF(選択式⑦!B116:U116,"1")</f>
        <v>5</v>
      </c>
      <c r="I155" s="32">
        <f>H155/$H$159</f>
        <v>1.0638297872340425E-2</v>
      </c>
    </row>
    <row r="156" spans="1:9" x14ac:dyDescent="0.4">
      <c r="A156" s="64" t="s">
        <v>2827</v>
      </c>
      <c r="B156" s="116" t="s">
        <v>786</v>
      </c>
      <c r="C156" s="117"/>
      <c r="D156" s="117"/>
      <c r="E156" s="117"/>
      <c r="F156" s="117"/>
      <c r="G156" s="118"/>
      <c r="H156" s="64">
        <f>COUNTIF(選択式①!B8:U8,"2")+COUNTIF(選択式①!B35:U35,"2")+COUNTIF(選択式①!B62:U62,"2")+COUNTIF(選択式①!B89:U89,"2")+COUNTIF(選択式①!B116:U116,"2")+COUNTIF(選択式②!B8:U8,"2")+COUNTIF(選択式②!B35:U35,"2")+COUNTIF(選択式②!B62:U62,"2")+COUNTIF(選択式②!B89:U89,"2")+COUNTIF(選択式②!B116:U116,"2")+COUNTIF(選択式③!B8:U8,"2")+COUNTIF(選択式③!B35:U35,"2")+COUNTIF(選択式③!B62:U62,"2")+COUNTIF(選択式③!B89:U89,"2")+COUNTIF(選択式③!B116:U116,"2")+COUNTIF(選択式④!B8:U8,"2")+COUNTIF(選択式④!B35:U35,"2")+COUNTIF(選択式④!B62:U62,"2")+COUNTIF(選択式④!B89:U89,"2")+COUNTIF(選択式④!B116:U116,"2")+COUNTIF(選択式⑤!B8:U8,"2")+COUNTIF(選択式⑤!B35:U35,"2")+COUNTIF(選択式⑤!B62:U62,"2")+COUNTIF(選択式⑤!B89:U89,"2")+COUNTIF(選択式⑤!B116:U116,"2")+COUNTIF(選択式⑥!B8:U8,"2")+COUNTIF(選択式⑥!B35:U35,"2")+COUNTIF(選択式⑥!B62:U62,"2")+COUNTIF(選択式⑥!B89:U89,"2")+COUNTIF(選択式⑥!B116:U116,"2")+COUNTIF(選択式⑦!B8:U8,"2")+COUNTIF(選択式⑦!B35:U35,"2")+COUNTIF(選択式⑦!B62:U62,"2")+COUNTIF(選択式⑦!B89:U89,"2")+COUNTIF(選択式⑦!B116:U116,"2")</f>
        <v>45</v>
      </c>
      <c r="I156" s="32">
        <f>H156/$H$159</f>
        <v>9.5744680851063829E-2</v>
      </c>
    </row>
    <row r="157" spans="1:9" x14ac:dyDescent="0.4">
      <c r="A157" s="64" t="s">
        <v>2829</v>
      </c>
      <c r="B157" s="116" t="s">
        <v>787</v>
      </c>
      <c r="C157" s="117"/>
      <c r="D157" s="117"/>
      <c r="E157" s="117"/>
      <c r="F157" s="117"/>
      <c r="G157" s="118"/>
      <c r="H157" s="64">
        <f>COUNTIF(選択式①!B8:U8,"3")+COUNTIF(選択式①!B35:U35,"3")+COUNTIF(選択式①!B62:U62,"3")+COUNTIF(選択式①!B89:U89,"3")+COUNTIF(選択式①!B116:U116,"3")+COUNTIF(選択式②!B8:U8,"3")+COUNTIF(選択式②!B35:U35,"3")+COUNTIF(選択式②!B62:U62,"3")+COUNTIF(選択式②!B89:U89,"3")+COUNTIF(選択式②!B116:U116,"3")+COUNTIF(選択式③!B8:U8,"3")+COUNTIF(選択式③!B35:U35,"3")+COUNTIF(選択式③!B62:U62,"3")+COUNTIF(選択式③!B89:U89,"3")+COUNTIF(選択式③!B116:U116,"3")+COUNTIF(選択式④!B8:U8,"3")+COUNTIF(選択式④!B35:U35,"3")+COUNTIF(選択式④!B62:U62,"3")+COUNTIF(選択式④!B89:U89,"3")+COUNTIF(選択式④!B116:U116,"3")+COUNTIF(選択式⑤!B8:U8,"3")+COUNTIF(選択式⑤!B35:U35,"3")+COUNTIF(選択式⑤!B62:U62,"3")+COUNTIF(選択式⑤!B89:U89,"3")+COUNTIF(選択式⑤!B116:U116,"3")+COUNTIF(選択式⑥!B8:U8,"3")+COUNTIF(選択式⑥!B35:U35,"3")+COUNTIF(選択式⑥!B62:U62,"3")+COUNTIF(選択式⑥!B89:U89,"3")+COUNTIF(選択式⑥!B116:U116,"3")+COUNTIF(選択式⑦!B8:U8,"3")+COUNTIF(選択式⑦!B35:U35,"3")+COUNTIF(選択式⑦!B62:U62,"3")+COUNTIF(選択式⑦!B89:U89,"3")+COUNTIF(選択式⑦!B116:U116,"3")</f>
        <v>146</v>
      </c>
      <c r="I157" s="32">
        <f>H157/$H$159</f>
        <v>0.31063829787234043</v>
      </c>
    </row>
    <row r="158" spans="1:9" ht="19.5" thickBot="1" x14ac:dyDescent="0.45">
      <c r="A158" s="68" t="s">
        <v>681</v>
      </c>
      <c r="B158" s="151" t="s">
        <v>788</v>
      </c>
      <c r="C158" s="152"/>
      <c r="D158" s="152"/>
      <c r="E158" s="152"/>
      <c r="F158" s="152"/>
      <c r="G158" s="153"/>
      <c r="H158" s="68">
        <f>COUNTIF(選択式①!B8:U8,"4")+COUNTIF(選択式①!B35:U35,"4")+COUNTIF(選択式①!B62:U62,"4")+COUNTIF(選択式①!B89:U89,"4")+COUNTIF(選択式①!B116:U116,"4")+COUNTIF(選択式②!B8:U8,"4")+COUNTIF(選択式②!B35:U35,"4")+COUNTIF(選択式②!B62:U62,"4")+COUNTIF(選択式②!B89:U89,"4")+COUNTIF(選択式②!B116:U116,"4")+COUNTIF(選択式③!B8:U8,"4")+COUNTIF(選択式③!B35:U35,"4")+COUNTIF(選択式③!B62:U62,"4")+COUNTIF(選択式③!B89:U89,"4")+COUNTIF(選択式③!B116:U116,"4")+COUNTIF(選択式④!B8:U8,"4")+COUNTIF(選択式④!B35:U35,"4")+COUNTIF(選択式④!B62:U62,"4")+COUNTIF(選択式④!B89:U89,"4")+COUNTIF(選択式④!B116:U116,"4")+COUNTIF(選択式⑤!B8:U8,"4")+COUNTIF(選択式⑤!B35:U35,"4")+COUNTIF(選択式⑤!B62:U62,"4")+COUNTIF(選択式⑤!B89:U89,"4")+COUNTIF(選択式⑤!B116:U116,"4")+COUNTIF(選択式⑥!B8:U8,"4")+COUNTIF(選択式⑥!B35:U35,"4")+COUNTIF(選択式⑥!B62:U62,"4")+COUNTIF(選択式⑥!B89:U89,"4")+COUNTIF(選択式⑥!B116:U116,"4")+COUNTIF(選択式⑦!B8:U8,"4")+COUNTIF(選択式⑦!B35:U35,"4")+COUNTIF(選択式⑦!B62:U62,"4")+COUNTIF(選択式⑦!B89:U89,"4")+COUNTIF(選択式⑦!B116:U116,"4")</f>
        <v>274</v>
      </c>
      <c r="I158" s="70">
        <f>H158/$H$159</f>
        <v>0.58297872340425527</v>
      </c>
    </row>
    <row r="159" spans="1:9" ht="19.5" thickBot="1" x14ac:dyDescent="0.45">
      <c r="A159" s="142" t="s">
        <v>2822</v>
      </c>
      <c r="B159" s="143"/>
      <c r="C159" s="143"/>
      <c r="D159" s="143"/>
      <c r="E159" s="143"/>
      <c r="F159" s="143"/>
      <c r="G159" s="144"/>
      <c r="H159" s="82">
        <f>SUM(H155:H158)</f>
        <v>470</v>
      </c>
      <c r="I159" s="87"/>
    </row>
    <row r="160" spans="1:9" x14ac:dyDescent="0.4">
      <c r="A160" s="145" t="s">
        <v>2818</v>
      </c>
      <c r="B160" s="146"/>
      <c r="C160" s="146"/>
      <c r="D160" s="146"/>
      <c r="E160" s="146"/>
      <c r="F160" s="146"/>
      <c r="G160" s="147"/>
      <c r="H160" s="71">
        <f>COUNTIF(選択式①!B8:U8,"0")+COUNTIF(選択式①!B35:U35,"0")+COUNTIF(選択式①!B62:U62,"0")+COUNTIF(選択式①!B89:U89,"0")+COUNTIF(選択式①!B116:U116,"0")+COUNTIF(選択式②!B8:U8,"0")+COUNTIF(選択式②!B35:U35,"0")+COUNTIF(選択式②!B62:U62,"0")+COUNTIF(選択式②!B89:U89,"0")+COUNTIF(選択式②!B116:U116,"0")+COUNTIF(選択式③!B8:U8,"0")+COUNTIF(選択式③!B35:U35,"0")+COUNTIF(選択式③!B62:U62,"0")+COUNTIF(選択式③!B89:U89,"0")+COUNTIF(選択式③!B116:U116,"0")+COUNTIF(選択式④!B8:U8,"0")+COUNTIF(選択式④!B35:U35,"0")+COUNTIF(選択式④!B62:U62,"0")+COUNTIF(選択式④!B89:U89,"0")+COUNTIF(選択式④!B116:U116,"0")+COUNTIF(選択式⑤!B8:U8,"0")+COUNTIF(選択式⑤!B35:U35,"0")+COUNTIF(選択式⑤!B62:U62,"0")+COUNTIF(選択式⑤!B89:U89,"0")+COUNTIF(選択式⑤!B116:U116,"0")+COUNTIF(選択式⑥!B8:U8,"0")+COUNTIF(選択式⑥!B35:U35,"0")+COUNTIF(選択式⑥!B62:U62,"0")+COUNTIF(選択式⑥!B89:U89,"0")+COUNTIF(選択式⑥!B116:U116,"0")+COUNTIF(選択式⑦!B8:U8,"0")+COUNTIF(選択式⑦!B35:U35,"0")+COUNTIF(選択式⑦!B62:U62,"0")+COUNTIF(選択式⑦!B89:U89,"0")+COUNTIF(選択式⑦!B116:U116,"0")</f>
        <v>71</v>
      </c>
      <c r="I160" s="81"/>
    </row>
    <row r="161" spans="1:9" x14ac:dyDescent="0.4">
      <c r="A161" s="120" t="s">
        <v>2819</v>
      </c>
      <c r="B161" s="121"/>
      <c r="C161" s="121"/>
      <c r="D161" s="121"/>
      <c r="E161" s="121"/>
      <c r="F161" s="121"/>
      <c r="G161" s="118"/>
      <c r="H161" s="64">
        <f>H159+H160</f>
        <v>541</v>
      </c>
      <c r="I161" s="86"/>
    </row>
    <row r="163" spans="1:9" x14ac:dyDescent="0.4">
      <c r="A163" s="49" t="s">
        <v>2831</v>
      </c>
    </row>
    <row r="164" spans="1:9" x14ac:dyDescent="0.4">
      <c r="A164" s="64"/>
      <c r="B164" s="120" t="s">
        <v>2817</v>
      </c>
      <c r="C164" s="121"/>
      <c r="D164" s="121"/>
      <c r="E164" s="121"/>
      <c r="F164" s="121"/>
      <c r="G164" s="118"/>
      <c r="H164" s="64" t="s">
        <v>2834</v>
      </c>
      <c r="I164" s="64" t="s">
        <v>2816</v>
      </c>
    </row>
    <row r="165" spans="1:9" x14ac:dyDescent="0.4">
      <c r="A165" s="64" t="s">
        <v>677</v>
      </c>
      <c r="B165" s="116" t="s">
        <v>785</v>
      </c>
      <c r="C165" s="117"/>
      <c r="D165" s="117"/>
      <c r="E165" s="117"/>
      <c r="F165" s="117"/>
      <c r="G165" s="118"/>
      <c r="H165" s="64">
        <f>COUNTIF(選択式①!B9:U9,"1")+COUNTIF(選択式①!B36:U36,"1")+COUNTIF(選択式①!B63:U63,"1")+COUNTIF(選択式①!B90:U90,"1")+COUNTIF(選択式①!B117:U117,"1")+COUNTIF(選択式②!B9:U9,"1")+COUNTIF(選択式②!B36:U36,"1")+COUNTIF(選択式②!B63:U63,"1")+COUNTIF(選択式②!B90:U90,"1")+COUNTIF(選択式②!B117:U117,"1")+COUNTIF(選択式③!B9:U9,"1")+COUNTIF(選択式③!B36:U36,"1")+COUNTIF(選択式③!B63:U63,"1")+COUNTIF(選択式③!B90:U90,"1")+COUNTIF(選択式③!B117:U117,"1")+COUNTIF(選択式④!B9:U9,"1")+COUNTIF(選択式④!B36:U36,"1")+COUNTIF(選択式④!B63:U63,"1")+COUNTIF(選択式④!B90:U90,"1")+COUNTIF(選択式④!B117:U117,"1")+COUNTIF(選択式⑤!B9:U9,"1")+COUNTIF(選択式⑤!B36:U36,"1")+COUNTIF(選択式⑤!B63:U63,"1")+COUNTIF(選択式⑤!B90:U90,"1")+COUNTIF(選択式⑤!B117:U117,"1")+COUNTIF(選択式⑥!B9:U9,"1")+COUNTIF(選択式⑥!B36:U36,"1")+COUNTIF(選択式⑥!B63:U63,"1")+COUNTIF(選択式⑥!B90:U90,"1")+COUNTIF(選択式⑥!B117:U117,"1")+COUNTIF(選択式⑦!B9:U9,"1")+COUNTIF(選択式⑦!B36:U36,"1")+COUNTIF(選択式⑦!B63:U63,"1")+COUNTIF(選択式⑦!B90:U90,"1")+COUNTIF(選択式⑦!B117:U117,"1")</f>
        <v>27</v>
      </c>
      <c r="I165" s="33">
        <f>H165/$H$169</f>
        <v>5.4766734279918863E-2</v>
      </c>
    </row>
    <row r="166" spans="1:9" x14ac:dyDescent="0.4">
      <c r="A166" s="64" t="s">
        <v>2827</v>
      </c>
      <c r="B166" s="116" t="s">
        <v>786</v>
      </c>
      <c r="C166" s="117"/>
      <c r="D166" s="117"/>
      <c r="E166" s="117"/>
      <c r="F166" s="117"/>
      <c r="G166" s="118"/>
      <c r="H166" s="64">
        <f>COUNTIF(選択式①!B9:U9,"2")+COUNTIF(選択式①!B36:U36,"2")+COUNTIF(選択式①!B63:U63,"2")+COUNTIF(選択式①!B90:U90,"2")+COUNTIF(選択式①!B117:U117,"2")+COUNTIF(選択式②!B9:U9,"2")+COUNTIF(選択式②!B36:U36,"2")+COUNTIF(選択式②!B63:U63,"2")+COUNTIF(選択式②!B90:U90,"2")+COUNTIF(選択式②!B117:U117,"2")+COUNTIF(選択式③!B9:U9,"2")+COUNTIF(選択式③!B36:U36,"2")+COUNTIF(選択式③!B63:U63,"2")+COUNTIF(選択式③!B90:U90,"2")+COUNTIF(選択式③!B117:U117,"2")+COUNTIF(選択式④!B9:U9,"2")+COUNTIF(選択式④!B36:U36,"2")+COUNTIF(選択式④!B63:U63,"2")+COUNTIF(選択式④!B90:U90,"2")+COUNTIF(選択式④!B117:U117,"2")+COUNTIF(選択式⑤!B9:U9,"2")+COUNTIF(選択式⑤!B36:U36,"2")+COUNTIF(選択式⑤!B63:U63,"2")+COUNTIF(選択式⑤!B90:U90,"2")+COUNTIF(選択式⑤!B117:U117,"2")+COUNTIF(選択式⑥!B9:U9,"2")+COUNTIF(選択式⑥!B36:U36,"2")+COUNTIF(選択式⑥!B63:U63,"2")+COUNTIF(選択式⑥!B90:U90,"2")+COUNTIF(選択式⑥!B117:U117,"2")+COUNTIF(選択式⑦!B9:U9,"2")+COUNTIF(選択式⑦!B36:U36,"2")+COUNTIF(選択式⑦!B63:U63,"2")+COUNTIF(選択式⑦!B90:U90,"2")+COUNTIF(選択式⑦!B117:U117,"2")</f>
        <v>252</v>
      </c>
      <c r="I166" s="33">
        <f>H166/$H$169</f>
        <v>0.51115618661257611</v>
      </c>
    </row>
    <row r="167" spans="1:9" x14ac:dyDescent="0.4">
      <c r="A167" s="64" t="s">
        <v>2829</v>
      </c>
      <c r="B167" s="116" t="s">
        <v>787</v>
      </c>
      <c r="C167" s="117"/>
      <c r="D167" s="117"/>
      <c r="E167" s="117"/>
      <c r="F167" s="117"/>
      <c r="G167" s="118"/>
      <c r="H167" s="64">
        <f>COUNTIF(選択式①!B9:U9,"3")+COUNTIF(選択式①!B36:U36,"3")+COUNTIF(選択式①!B63:U63,"3")+COUNTIF(選択式①!B90:U90,"3")+COUNTIF(選択式①!B117:U117,"3")+COUNTIF(選択式②!B9:U9,"3")+COUNTIF(選択式②!B36:U36,"3")+COUNTIF(選択式②!B63:U63,"3")+COUNTIF(選択式②!B90:U90,"3")+COUNTIF(選択式②!B117:U117,"3")+COUNTIF(選択式③!B9:U9,"3")+COUNTIF(選択式③!B36:U36,"3")+COUNTIF(選択式③!B63:U63,"3")+COUNTIF(選択式③!B90:U90,"3")+COUNTIF(選択式③!B117:U117,"3")+COUNTIF(選択式④!B9:U9,"3")+COUNTIF(選択式④!B36:U36,"3")+COUNTIF(選択式④!B63:U63,"3")+COUNTIF(選択式④!B90:U90,"3")+COUNTIF(選択式④!B117:U117,"3")+COUNTIF(選択式⑤!B9:U9,"3")+COUNTIF(選択式⑤!B36:U36,"3")+COUNTIF(選択式⑤!B63:U63,"3")+COUNTIF(選択式⑤!B90:U90,"3")+COUNTIF(選択式⑤!B117:U117,"3")+COUNTIF(選択式⑥!B9:U9,"3")+COUNTIF(選択式⑥!B36:U36,"3")+COUNTIF(選択式⑥!B63:U63,"3")+COUNTIF(選択式⑥!B90:U90,"3")+COUNTIF(選択式⑥!B117:U117,"3")+COUNTIF(選択式⑦!B9:U9,"3")+COUNTIF(選択式⑦!B36:U36,"3")+COUNTIF(選択式⑦!B63:U63,"3")+COUNTIF(選択式⑦!B90:U90,"3")+COUNTIF(選択式⑦!B117:U117,"3")</f>
        <v>199</v>
      </c>
      <c r="I167" s="33">
        <f>H167/$H$169</f>
        <v>0.40365111561866124</v>
      </c>
    </row>
    <row r="168" spans="1:9" ht="19.5" thickBot="1" x14ac:dyDescent="0.45">
      <c r="A168" s="68" t="s">
        <v>681</v>
      </c>
      <c r="B168" s="151" t="s">
        <v>788</v>
      </c>
      <c r="C168" s="152"/>
      <c r="D168" s="152"/>
      <c r="E168" s="152"/>
      <c r="F168" s="152"/>
      <c r="G168" s="153"/>
      <c r="H168" s="68">
        <f>COUNTIF(選択式①!B9:U9,"4")+COUNTIF(選択式①!B36:U36,"4")+COUNTIF(選択式①!B63:U63,"4")+COUNTIF(選択式①!B90:U90,"4")+COUNTIF(選択式①!B117:U117,"4")+COUNTIF(選択式②!B9:U9,"4")+COUNTIF(選択式②!B36:U36,"4")+COUNTIF(選択式②!B63:U63,"4")+COUNTIF(選択式②!B90:U90,"4")+COUNTIF(選択式②!B117:U117,"4")+COUNTIF(選択式③!B9:U9,"4")+COUNTIF(選択式③!B36:U36,"4")+COUNTIF(選択式③!B63:U63,"4")+COUNTIF(選択式③!B90:U90,"4")+COUNTIF(選択式③!B117:U117,"4")+COUNTIF(選択式④!B9:U9,"4")+COUNTIF(選択式④!B36:U36,"4")+COUNTIF(選択式④!B63:U63,"4")+COUNTIF(選択式④!B90:U90,"4")+COUNTIF(選択式④!B117:U117,"4")+COUNTIF(選択式⑤!B9:U9,"4")+COUNTIF(選択式⑤!B36:U36,"4")+COUNTIF(選択式⑤!B63:U63,"4")+COUNTIF(選択式⑤!B90:U90,"4")+COUNTIF(選択式⑤!B117:U117,"4")+COUNTIF(選択式⑥!B9:U9,"4")+COUNTIF(選択式⑥!B36:U36,"4")+COUNTIF(選択式⑥!B63:U63,"4")+COUNTIF(選択式⑥!B90:U90,"4")+COUNTIF(選択式⑥!B117:U117,"4")+COUNTIF(選択式⑦!B9:U9,"4")+COUNTIF(選択式⑦!B36:U36,"4")+COUNTIF(選択式⑦!B63:U63,"4")+COUNTIF(選択式⑦!B90:U90,"4")+COUNTIF(選択式⑦!B117:U117,"4")</f>
        <v>15</v>
      </c>
      <c r="I168" s="88">
        <f>H168/$H$169</f>
        <v>3.0425963488843813E-2</v>
      </c>
    </row>
    <row r="169" spans="1:9" ht="19.5" thickBot="1" x14ac:dyDescent="0.45">
      <c r="A169" s="142" t="s">
        <v>2822</v>
      </c>
      <c r="B169" s="143"/>
      <c r="C169" s="143"/>
      <c r="D169" s="143"/>
      <c r="E169" s="143"/>
      <c r="F169" s="143"/>
      <c r="G169" s="144"/>
      <c r="H169" s="82">
        <f>SUM(H165:H168)</f>
        <v>493</v>
      </c>
      <c r="I169" s="89"/>
    </row>
    <row r="170" spans="1:9" x14ac:dyDescent="0.4">
      <c r="A170" s="145" t="s">
        <v>2818</v>
      </c>
      <c r="B170" s="146"/>
      <c r="C170" s="146"/>
      <c r="D170" s="146"/>
      <c r="E170" s="146"/>
      <c r="F170" s="146"/>
      <c r="G170" s="147"/>
      <c r="H170" s="77">
        <f>COUNTIF(選択式①!B9:U9,"0")+COUNTIF(選択式①!B36:U36,"0")+COUNTIF(選択式①!B63:U63,"0")+COUNTIF(選択式①!B90:U90,"0")+COUNTIF(選択式①!B117:U117,"0")+COUNTIF(選択式②!B9:U9,"0")+COUNTIF(選択式②!B36:U36,"0")+COUNTIF(選択式②!B63:U63,"0")+COUNTIF(選択式②!B90:U90,"0")+COUNTIF(選択式②!B117:U117,"0")+COUNTIF(選択式③!B9:U9,"0")+COUNTIF(選択式③!B36:U36,"0")+COUNTIF(選択式③!B63:U63,"0")+COUNTIF(選択式③!B90:U90,"0")+COUNTIF(選択式③!B117:U117,"0")+COUNTIF(選択式④!B9:U9,"0")+COUNTIF(選択式④!B36:U36,"0")+COUNTIF(選択式④!B63:U63,"0")+COUNTIF(選択式④!B90:U90,"0")+COUNTIF(選択式④!B117:U117,"0")+COUNTIF(選択式⑤!B9:U9,"0")+COUNTIF(選択式⑤!B36:U36,"0")+COUNTIF(選択式⑤!B63:U63,"0")+COUNTIF(選択式⑤!B90:U90,"0")+COUNTIF(選択式⑤!B117:U117,"0")+COUNTIF(選択式⑥!B9:U9,"0")+COUNTIF(選択式⑥!B36:U36,"0")+COUNTIF(選択式⑥!B63:U63,"0")+COUNTIF(選択式⑥!B90:U90,"0")+COUNTIF(選択式⑥!B117:U117,"0")+COUNTIF(選択式⑦!B9:U9,"0")+COUNTIF(選択式⑦!B36:U36,"0")+COUNTIF(選択式⑦!B63:U63,"0")+COUNTIF(選択式⑦!B90:U90,"0")+COUNTIF(選択式⑦!B117:U117,"0")</f>
        <v>48</v>
      </c>
      <c r="I170" s="72"/>
    </row>
    <row r="171" spans="1:9" x14ac:dyDescent="0.4">
      <c r="A171" s="120" t="s">
        <v>2819</v>
      </c>
      <c r="B171" s="121"/>
      <c r="C171" s="121"/>
      <c r="D171" s="121"/>
      <c r="E171" s="121"/>
      <c r="F171" s="121"/>
      <c r="G171" s="118"/>
      <c r="H171" s="61">
        <f>H169+H170</f>
        <v>541</v>
      </c>
      <c r="I171" s="19"/>
    </row>
    <row r="172" spans="1:9" x14ac:dyDescent="0.4">
      <c r="I172" s="52">
        <v>1</v>
      </c>
    </row>
    <row r="173" spans="1:9" x14ac:dyDescent="0.4">
      <c r="A173" s="49" t="s">
        <v>2832</v>
      </c>
    </row>
    <row r="174" spans="1:9" x14ac:dyDescent="0.4">
      <c r="A174" s="64"/>
      <c r="B174" s="120" t="s">
        <v>2817</v>
      </c>
      <c r="C174" s="121"/>
      <c r="D174" s="121"/>
      <c r="E174" s="121"/>
      <c r="F174" s="121"/>
      <c r="G174" s="118"/>
      <c r="H174" s="64" t="s">
        <v>2834</v>
      </c>
      <c r="I174" s="64" t="s">
        <v>2816</v>
      </c>
    </row>
    <row r="175" spans="1:9" x14ac:dyDescent="0.4">
      <c r="A175" s="64" t="s">
        <v>677</v>
      </c>
      <c r="B175" s="116" t="s">
        <v>785</v>
      </c>
      <c r="C175" s="117"/>
      <c r="D175" s="117"/>
      <c r="E175" s="117"/>
      <c r="F175" s="117"/>
      <c r="G175" s="118"/>
      <c r="H175" s="64">
        <f>COUNTIF(選択式①!B10:U10,"1")+COUNTIF(選択式①!B37:U37,"1")+COUNTIF(選択式①!B64:U64,"1")+COUNTIF(選択式①!B91:U91,"1")+COUNTIF(選択式①!B118:U118,"1")+COUNTIF(選択式②!B10:U10,"1")+COUNTIF(選択式②!B37:U37,"1")+COUNTIF(選択式②!B64:U64,"1")+COUNTIF(選択式②!B91:U91,"1")+COUNTIF(選択式②!B118:U118,"1")+COUNTIF(選択式③!B10:U10,"1")+COUNTIF(選択式③!B37:U37,"1")+COUNTIF(選択式③!B64:U64,"1")+COUNTIF(選択式③!B91:U91,"1")+COUNTIF(選択式③!B118:U118,"1")+COUNTIF(選択式④!B10:U10,"1")+COUNTIF(選択式④!B37:U37,"1")+COUNTIF(選択式④!B64:U64,"1")+COUNTIF(選択式④!B91:U91,"1")+COUNTIF(選択式④!B118:U118,"1")+COUNTIF(選択式⑤!B10:U10,"1")+COUNTIF(選択式⑤!B37:U37,"1")+COUNTIF(選択式⑤!B64:U64,"1")+COUNTIF(選択式⑤!B91:U91,"1")+COUNTIF(選択式⑤!B118:U118,"1")+COUNTIF(選択式⑥!B10:U10,"1")+COUNTIF(選択式⑥!B37:U37,"1")+COUNTIF(選択式⑥!B64:U64,"1")+COUNTIF(選択式⑥!B91:U91,"1")+COUNTIF(選択式⑥!B118:U118,"1")+COUNTIF(選択式⑦!B10:U10,"1")+COUNTIF(選択式⑦!B37:U37,"1")+COUNTIF(選択式⑦!B64:U64,"1")+COUNTIF(選択式⑦!B91:U91,"1")+COUNTIF(選択式⑦!B118:U118,"1")</f>
        <v>36</v>
      </c>
      <c r="I175" s="33">
        <f>H175/$H$179</f>
        <v>7.4534161490683232E-2</v>
      </c>
    </row>
    <row r="176" spans="1:9" x14ac:dyDescent="0.4">
      <c r="A176" s="64" t="s">
        <v>2827</v>
      </c>
      <c r="B176" s="116" t="s">
        <v>786</v>
      </c>
      <c r="C176" s="117"/>
      <c r="D176" s="117"/>
      <c r="E176" s="117"/>
      <c r="F176" s="117"/>
      <c r="G176" s="118"/>
      <c r="H176" s="64">
        <f>COUNTIF(選択式①!B10:U10,"2")+COUNTIF(選択式①!B37:U37,"2")+COUNTIF(選択式①!B64:U64,"2")+COUNTIF(選択式①!B91:U91,"2")+COUNTIF(選択式①!B118:U118,"2")+COUNTIF(選択式②!B10:U10,"2")+COUNTIF(選択式②!B37:U37,"2")+COUNTIF(選択式②!B64:U64,"2")+COUNTIF(選択式②!B91:U91,"2")+COUNTIF(選択式②!B118:U118,"2")+COUNTIF(選択式③!B10:U10,"2")+COUNTIF(選択式③!B37:U37,"2")+COUNTIF(選択式③!B64:U64,"2")+COUNTIF(選択式③!B91:U91,"2")+COUNTIF(選択式③!B118:U118,"2")+COUNTIF(選択式④!B10:U10,"2")+COUNTIF(選択式④!B37:U37,"2")+COUNTIF(選択式④!B64:U64,"2")+COUNTIF(選択式④!B91:U91,"2")+COUNTIF(選択式④!B118:U118,"2")+COUNTIF(選択式⑤!B10:U10,"2")+COUNTIF(選択式⑤!B37:U37,"2")+COUNTIF(選択式⑤!B64:U64,"2")+COUNTIF(選択式⑤!B91:U91,"2")+COUNTIF(選択式⑤!B118:U118,"2")+COUNTIF(選択式⑥!B10:U10,"2")+COUNTIF(選択式⑥!B37:U37,"2")+COUNTIF(選択式⑥!B64:U64,"2")+COUNTIF(選択式⑥!B91:U91,"2")+COUNTIF(選択式⑥!B118:U118,"2")+COUNTIF(選択式⑦!B10:U10,"2")+COUNTIF(選択式⑦!B37:U37,"2")+COUNTIF(選択式⑦!B64:U64,"2")+COUNTIF(選択式⑦!B91:U91,"2")+COUNTIF(選択式⑦!B118:U118,"2")</f>
        <v>135</v>
      </c>
      <c r="I176" s="33">
        <f>H176/$H$179</f>
        <v>0.27950310559006208</v>
      </c>
    </row>
    <row r="177" spans="1:9" x14ac:dyDescent="0.4">
      <c r="A177" s="64" t="s">
        <v>2829</v>
      </c>
      <c r="B177" s="116" t="s">
        <v>787</v>
      </c>
      <c r="C177" s="117"/>
      <c r="D177" s="117"/>
      <c r="E177" s="117"/>
      <c r="F177" s="117"/>
      <c r="G177" s="118"/>
      <c r="H177" s="64">
        <f>COUNTIF(選択式①!B10:U10,"3")+COUNTIF(選択式①!B37:U37,"3")+COUNTIF(選択式①!B64:U64,"3")+COUNTIF(選択式①!B91:U91,"3")+COUNTIF(選択式①!B118:U118,"3")+COUNTIF(選択式②!B10:U10,"3")+COUNTIF(選択式②!B37:U37,"3")+COUNTIF(選択式②!B64:U64,"3")+COUNTIF(選択式②!B91:U91,"3")+COUNTIF(選択式②!B118:U118,"3")+COUNTIF(選択式③!B10:U10,"3")+COUNTIF(選択式③!B37:U37,"3")+COUNTIF(選択式③!B64:U64,"3")+COUNTIF(選択式③!B91:U91,"3")+COUNTIF(選択式③!B118:U118,"3")+COUNTIF(選択式④!B10:U10,"3")+COUNTIF(選択式④!B37:U37,"3")+COUNTIF(選択式④!B64:U64,"3")+COUNTIF(選択式④!B91:U91,"3")+COUNTIF(選択式④!B118:U118,"3")+COUNTIF(選択式⑤!B10:U10,"3")+COUNTIF(選択式⑤!B37:U37,"3")+COUNTIF(選択式⑤!B64:U64,"3")+COUNTIF(選択式⑤!B91:U91,"3")+COUNTIF(選択式⑤!B118:U118,"3")+COUNTIF(選択式⑥!B10:U10,"3")+COUNTIF(選択式⑥!B37:U37,"3")+COUNTIF(選択式⑥!B64:U64,"3")+COUNTIF(選択式⑥!B91:U91,"3")+COUNTIF(選択式⑥!B118:U118,"3")+COUNTIF(選択式⑦!B10:U10,"3")+COUNTIF(選択式⑦!B37:U37,"3")+COUNTIF(選択式⑦!B64:U64,"3")+COUNTIF(選択式⑦!B91:U91,"3")+COUNTIF(選択式⑦!B118:U118,"3")</f>
        <v>242</v>
      </c>
      <c r="I177" s="33">
        <f>H177/$H$179</f>
        <v>0.50103519668737062</v>
      </c>
    </row>
    <row r="178" spans="1:9" ht="19.5" thickBot="1" x14ac:dyDescent="0.45">
      <c r="A178" s="68" t="s">
        <v>681</v>
      </c>
      <c r="B178" s="154" t="s">
        <v>788</v>
      </c>
      <c r="C178" s="155"/>
      <c r="D178" s="155"/>
      <c r="E178" s="155"/>
      <c r="F178" s="155"/>
      <c r="G178" s="156"/>
      <c r="H178" s="68">
        <f>COUNTIF(選択式①!B10:U10,"4")+COUNTIF(選択式①!B37:U37,"4")+COUNTIF(選択式①!B64:U64,"4")+COUNTIF(選択式①!B91:U91,"4")+COUNTIF(選択式①!B118:U118,"4")+COUNTIF(選択式②!B10:U10,"4")+COUNTIF(選択式②!B37:U37,"4")+COUNTIF(選択式②!B64:U64,"4")+COUNTIF(選択式②!B91:U91,"4")+COUNTIF(選択式②!B118:U118,"4")+COUNTIF(選択式③!B10:U10,"4")+COUNTIF(選択式③!B37:U37,"4")+COUNTIF(選択式③!B64:U64,"4")+COUNTIF(選択式③!B91:U91,"4")+COUNTIF(選択式③!B118:U118,"4")+COUNTIF(選択式④!B10:U10,"4")+COUNTIF(選択式④!B37:U37,"4")+COUNTIF(選択式④!B64:U64,"4")+COUNTIF(選択式④!B91:U91,"4")+COUNTIF(選択式④!B118:U118,"4")+COUNTIF(選択式⑤!B10:U10,"4")+COUNTIF(選択式⑤!B37:U37,"4")+COUNTIF(選択式⑤!B64:U64,"4")+COUNTIF(選択式⑤!B91:U91,"4")+COUNTIF(選択式⑤!B118:U118,"4")+COUNTIF(選択式⑥!B10:U10,"4")+COUNTIF(選択式⑥!B37:U37,"4")+COUNTIF(選択式⑥!B64:U64,"4")+COUNTIF(選択式⑥!B91:U91,"4")+COUNTIF(選択式⑥!B118:U118,"4")+COUNTIF(選択式⑦!B10:U10,"4")+COUNTIF(選択式⑦!B37:U37,"4")+COUNTIF(選択式⑦!B64:U64,"4")+COUNTIF(選択式⑦!B91:U91,"4")+COUNTIF(選択式⑦!B118:U118,"4")</f>
        <v>70</v>
      </c>
      <c r="I178" s="88">
        <f>H178/$H$179</f>
        <v>0.14492753623188406</v>
      </c>
    </row>
    <row r="179" spans="1:9" ht="19.5" thickBot="1" x14ac:dyDescent="0.45">
      <c r="A179" s="142" t="s">
        <v>2822</v>
      </c>
      <c r="B179" s="143"/>
      <c r="C179" s="143"/>
      <c r="D179" s="143"/>
      <c r="E179" s="143"/>
      <c r="F179" s="143"/>
      <c r="G179" s="144"/>
      <c r="H179" s="82">
        <f>SUM(H175:H178)</f>
        <v>483</v>
      </c>
      <c r="I179" s="89"/>
    </row>
    <row r="180" spans="1:9" x14ac:dyDescent="0.4">
      <c r="A180" s="145" t="s">
        <v>2818</v>
      </c>
      <c r="B180" s="146"/>
      <c r="C180" s="146"/>
      <c r="D180" s="146"/>
      <c r="E180" s="146"/>
      <c r="F180" s="146"/>
      <c r="G180" s="147"/>
      <c r="H180" s="71">
        <f>COUNTIF(選択式①!B10:U10,"0")+COUNTIF(選択式①!B37:U37,"0")+COUNTIF(選択式①!B64:U64,"0")+COUNTIF(選択式①!B91:U91,"0")+COUNTIF(選択式①!B118:U118,"0")+COUNTIF(選択式②!B10:U10,"0")+COUNTIF(選択式②!B37:U37,"0")+COUNTIF(選択式②!B64:U64,"0")+COUNTIF(選択式②!B91:U91,"0")+COUNTIF(選択式②!B118:U118,"0")+COUNTIF(選択式③!B10:U10,"0")+COUNTIF(選択式③!B37:U37,"0")+COUNTIF(選択式③!B64:U64,"0")+COUNTIF(選択式③!B91:U91,"0")+COUNTIF(選択式③!B118:U118,"0")+COUNTIF(選択式④!B10:U10,"0")+COUNTIF(選択式④!B37:U37,"0")+COUNTIF(選択式④!B64:U64,"0")+COUNTIF(選択式④!B91:U91,"0")+COUNTIF(選択式④!B118:U118,"0")+COUNTIF(選択式⑤!B10:U10,"0")+COUNTIF(選択式⑤!B37:U37,"0")+COUNTIF(選択式⑤!B64:U64,"0")+COUNTIF(選択式⑤!B91:U91,"0")+COUNTIF(選択式⑤!B118:U118,"0")+COUNTIF(選択式⑥!B10:U10,"0")+COUNTIF(選択式⑥!B37:U37,"0")+COUNTIF(選択式⑥!B64:U64,"0")+COUNTIF(選択式⑥!B91:U91,"0")+COUNTIF(選択式⑥!B118:U118,"0")+COUNTIF(選択式⑦!B10:U10,"0")+COUNTIF(選択式⑦!B37:U37,"0")+COUNTIF(選択式⑦!B64:U64,"0")+COUNTIF(選択式⑦!B91:U91,"0")+COUNTIF(選択式⑦!B118:U118,"0")</f>
        <v>58</v>
      </c>
      <c r="I180" s="72"/>
    </row>
    <row r="181" spans="1:9" x14ac:dyDescent="0.4">
      <c r="A181" s="120" t="s">
        <v>2819</v>
      </c>
      <c r="B181" s="121"/>
      <c r="C181" s="121"/>
      <c r="D181" s="121"/>
      <c r="E181" s="121"/>
      <c r="F181" s="121"/>
      <c r="G181" s="118"/>
      <c r="H181" s="64">
        <f>H179+H180</f>
        <v>541</v>
      </c>
      <c r="I181" s="19"/>
    </row>
    <row r="182" spans="1:9" x14ac:dyDescent="0.4">
      <c r="A182" s="49"/>
      <c r="I182" s="52"/>
    </row>
    <row r="183" spans="1:9" x14ac:dyDescent="0.4">
      <c r="A183" s="49" t="s">
        <v>2833</v>
      </c>
    </row>
    <row r="184" spans="1:9" x14ac:dyDescent="0.4">
      <c r="A184" s="64"/>
      <c r="B184" s="120" t="s">
        <v>2817</v>
      </c>
      <c r="C184" s="121"/>
      <c r="D184" s="121"/>
      <c r="E184" s="121"/>
      <c r="F184" s="121"/>
      <c r="G184" s="118"/>
      <c r="H184" s="64" t="s">
        <v>2834</v>
      </c>
      <c r="I184" s="64" t="s">
        <v>2816</v>
      </c>
    </row>
    <row r="185" spans="1:9" x14ac:dyDescent="0.4">
      <c r="A185" s="64" t="s">
        <v>677</v>
      </c>
      <c r="B185" s="116" t="s">
        <v>785</v>
      </c>
      <c r="C185" s="117"/>
      <c r="D185" s="117"/>
      <c r="E185" s="117"/>
      <c r="F185" s="117"/>
      <c r="G185" s="118"/>
      <c r="H185" s="64">
        <f>COUNTIF(選択式①!B11:U11,"1")+COUNTIF(選択式①!B38:U38,"1")+COUNTIF(選択式①!B65:U65,"1")+COUNTIF(選択式①!B92:U92,"1")+COUNTIF(選択式①!B119:U119,"1")+COUNTIF(選択式②!B11:U11,"1")+COUNTIF(選択式②!B38:U38,"1")+COUNTIF(選択式②!B65:U65,"1")+COUNTIF(選択式②!B92:U92,"1")+COUNTIF(選択式②!B119:U119,"1")+COUNTIF(選択式③!B11:U11,"1")+COUNTIF(選択式③!B38:U38,"1")+COUNTIF(選択式③!B65:U65,"1")+COUNTIF(選択式③!B92:U92,"1")+COUNTIF(選択式③!B119:U119,"1")+COUNTIF(選択式④!B11:U11,"1")+COUNTIF(選択式④!B38:U38,"1")+COUNTIF(選択式④!B65:U65,"1")+COUNTIF(選択式④!B92:U92,"1")+COUNTIF(選択式④!B119:U119,"1")+COUNTIF(選択式⑤!B11:U11,"1")+COUNTIF(選択式⑤!B38:U38,"1")+COUNTIF(選択式⑤!B65:U65,"1")+COUNTIF(選択式⑤!B92:U92,"1")+COUNTIF(選択式⑤!B119:U119,"1")+COUNTIF(選択式⑥!B11:U11,"1")+COUNTIF(選択式⑥!B38:U38,"1")+COUNTIF(選択式⑥!B65:U65,"1")+COUNTIF(選択式⑥!B92:U92,"1")+COUNTIF(選択式⑥!B119:U119,"1")+COUNTIF(選択式⑦!B11:U11,"1")+COUNTIF(選択式⑦!B38:U38,"1")+COUNTIF(選択式⑦!B65:U65,"1")+COUNTIF(選択式⑦!B92:U92,"1")+COUNTIF(選択式⑦!B119:U119,"1")</f>
        <v>56</v>
      </c>
      <c r="I185" s="33">
        <f>H185/$H$189</f>
        <v>0.11405295315682282</v>
      </c>
    </row>
    <row r="186" spans="1:9" x14ac:dyDescent="0.4">
      <c r="A186" s="64" t="s">
        <v>2827</v>
      </c>
      <c r="B186" s="116" t="s">
        <v>786</v>
      </c>
      <c r="C186" s="117"/>
      <c r="D186" s="117"/>
      <c r="E186" s="117"/>
      <c r="F186" s="117"/>
      <c r="G186" s="118"/>
      <c r="H186" s="64">
        <f>COUNTIF(選択式①!B11:U11,"2")+COUNTIF(選択式①!B38:U38,"2")+COUNTIF(選択式①!B65:U65,"2")+COUNTIF(選択式①!B92:U92,"2")+COUNTIF(選択式①!B119:U119,"2")+COUNTIF(選択式②!B11:U11,"2")+COUNTIF(選択式②!B38:U38,"2")+COUNTIF(選択式②!B65:U65,"2")+COUNTIF(選択式②!B92:U92,"2")+COUNTIF(選択式②!B119:U119,"2")+COUNTIF(選択式③!B11:U11,"2")+COUNTIF(選択式③!B38:U38,"2")+COUNTIF(選択式③!B65:U65,"2")+COUNTIF(選択式③!B92:U92,"2")+COUNTIF(選択式③!B119:U119,"2")+COUNTIF(選択式④!B11:U11,"2")+COUNTIF(選択式④!B38:U38,"2")+COUNTIF(選択式④!B65:U65,"2")+COUNTIF(選択式④!B92:U92,"2")+COUNTIF(選択式④!B119:U119,"2")+COUNTIF(選択式⑤!B11:U11,"2")+COUNTIF(選択式⑤!B38:U38,"2")+COUNTIF(選択式⑤!B65:U65,"2")+COUNTIF(選択式⑤!B92:U92,"2")+COUNTIF(選択式⑤!B119:U119,"2")+COUNTIF(選択式⑥!B11:U11,"2")+COUNTIF(選択式⑥!B38:U38,"2")+COUNTIF(選択式⑥!B65:U65,"2")+COUNTIF(選択式⑥!B92:U92,"2")+COUNTIF(選択式⑥!B119:U119,"2")+COUNTIF(選択式⑦!B11:U11,"2")+COUNTIF(選択式⑦!B38:U38,"2")+COUNTIF(選択式⑦!B65:U65,"2")+COUNTIF(選択式⑦!B92:U92,"2")+COUNTIF(選択式⑦!B119:U119,"2")</f>
        <v>155</v>
      </c>
      <c r="I186" s="33">
        <f>H186/$H$189</f>
        <v>0.31568228105906315</v>
      </c>
    </row>
    <row r="187" spans="1:9" x14ac:dyDescent="0.4">
      <c r="A187" s="64" t="s">
        <v>2829</v>
      </c>
      <c r="B187" s="116" t="s">
        <v>787</v>
      </c>
      <c r="C187" s="117"/>
      <c r="D187" s="117"/>
      <c r="E187" s="117"/>
      <c r="F187" s="117"/>
      <c r="G187" s="118"/>
      <c r="H187" s="64">
        <f>COUNTIF(選択式①!B11:U11,"3")+COUNTIF(選択式①!B38:U38,"3")+COUNTIF(選択式①!B65:U65,"3")+COUNTIF(選択式①!B92:U92,"3")+COUNTIF(選択式①!B119:U119,"3")+COUNTIF(選択式②!B11:U11,"3")+COUNTIF(選択式②!B38:U38,"3")+COUNTIF(選択式②!B65:U65,"3")+COUNTIF(選択式②!B92:U92,"3")+COUNTIF(選択式②!B119:U119,"3")+COUNTIF(選択式③!B11:U11,"3")+COUNTIF(選択式③!B38:U38,"3")+COUNTIF(選択式③!B65:U65,"3")+COUNTIF(選択式③!B92:U92,"3")+COUNTIF(選択式③!B119:U119,"3")+COUNTIF(選択式④!B11:U11,"3")+COUNTIF(選択式④!B38:U38,"3")+COUNTIF(選択式④!B65:U65,"3")+COUNTIF(選択式④!B92:U92,"3")+COUNTIF(選択式④!B119:U119,"3")+COUNTIF(選択式⑤!B11:U11,"3")+COUNTIF(選択式⑤!B38:U38,"3")+COUNTIF(選択式⑤!B65:U65,"3")+COUNTIF(選択式⑤!B92:U92,"3")+COUNTIF(選択式⑤!B119:U119,"3")+COUNTIF(選択式⑥!B11:U11,"3")+COUNTIF(選択式⑥!B38:U38,"3")+COUNTIF(選択式⑥!B65:U65,"3")+COUNTIF(選択式⑥!B92:U92,"3")+COUNTIF(選択式⑥!B119:U119,"3")+COUNTIF(選択式⑦!B11:U11,"3")+COUNTIF(選択式⑦!B38:U38,"3")+COUNTIF(選択式⑦!B65:U65,"3")+COUNTIF(選択式⑦!B92:U92,"3")+COUNTIF(選択式⑦!B119:U119,"3")</f>
        <v>215</v>
      </c>
      <c r="I187" s="33">
        <f>H187/$H$189</f>
        <v>0.43788187372708759</v>
      </c>
    </row>
    <row r="188" spans="1:9" ht="19.5" thickBot="1" x14ac:dyDescent="0.45">
      <c r="A188" s="68" t="s">
        <v>681</v>
      </c>
      <c r="B188" s="154" t="s">
        <v>788</v>
      </c>
      <c r="C188" s="155"/>
      <c r="D188" s="155"/>
      <c r="E188" s="155"/>
      <c r="F188" s="155"/>
      <c r="G188" s="156"/>
      <c r="H188" s="68">
        <f>COUNTIF(選択式①!B11:U11,"4")+COUNTIF(選択式①!B38:U38,"4")+COUNTIF(選択式①!B65:U65,"4")+COUNTIF(選択式①!B92:U92,"4")+COUNTIF(選択式①!B119:U119,"4")+COUNTIF(選択式②!B11:U11,"4")+COUNTIF(選択式②!B38:U38,"4")+COUNTIF(選択式②!B65:U65,"4")+COUNTIF(選択式②!B92:U92,"4")+COUNTIF(選択式②!B119:U119,"4")+COUNTIF(選択式③!B11:U11,"4")+COUNTIF(選択式③!B38:U38,"4")+COUNTIF(選択式③!B65:U65,"4")+COUNTIF(選択式③!B92:U92,"4")+COUNTIF(選択式③!B119:U119,"4")+COUNTIF(選択式④!B11:U11,"4")+COUNTIF(選択式④!B38:U38,"4")+COUNTIF(選択式④!B65:U65,"4")+COUNTIF(選択式④!B92:U92,"4")+COUNTIF(選択式④!B119:U119,"4")+COUNTIF(選択式⑤!B11:U11,"4")+COUNTIF(選択式⑤!B38:U38,"4")+COUNTIF(選択式⑤!B65:U65,"4")+COUNTIF(選択式⑤!B92:U92,"4")+COUNTIF(選択式⑤!B119:U119,"4")+COUNTIF(選択式⑥!B11:U11,"4")+COUNTIF(選択式⑥!B38:U38,"4")+COUNTIF(選択式⑥!B65:U65,"4")+COUNTIF(選択式⑥!B92:U92,"4")+COUNTIF(選択式⑥!B119:U119,"4")+COUNTIF(選択式⑦!B11:U11,"4")+COUNTIF(選択式⑦!B38:U38,"4")+COUNTIF(選択式⑦!B65:U65,"4")+COUNTIF(選択式⑦!B92:U92,"4")+COUNTIF(選択式⑦!B119:U119,"4")</f>
        <v>65</v>
      </c>
      <c r="I188" s="88">
        <f>H188/$H$189</f>
        <v>0.13238289205702647</v>
      </c>
    </row>
    <row r="189" spans="1:9" ht="19.5" thickBot="1" x14ac:dyDescent="0.45">
      <c r="A189" s="142" t="s">
        <v>2822</v>
      </c>
      <c r="B189" s="143"/>
      <c r="C189" s="143"/>
      <c r="D189" s="143"/>
      <c r="E189" s="143"/>
      <c r="F189" s="143"/>
      <c r="G189" s="144"/>
      <c r="H189" s="82">
        <f>SUM(H185:H188)</f>
        <v>491</v>
      </c>
      <c r="I189" s="89"/>
    </row>
    <row r="190" spans="1:9" x14ac:dyDescent="0.4">
      <c r="A190" s="145" t="s">
        <v>2818</v>
      </c>
      <c r="B190" s="146"/>
      <c r="C190" s="146"/>
      <c r="D190" s="146"/>
      <c r="E190" s="146"/>
      <c r="F190" s="146"/>
      <c r="G190" s="147"/>
      <c r="H190" s="71">
        <f>COUNTIF(選択式①!B11:U11,"0")+COUNTIF(選択式①!B38:U38,"0")+COUNTIF(選択式①!B65:U65,"0")+COUNTIF(選択式①!B92:U92,"0")+COUNTIF(選択式①!B119:U119,"0")+COUNTIF(選択式②!B11:U11,"0")+COUNTIF(選択式②!B38:U38,"0")+COUNTIF(選択式②!B65:U65,"0")+COUNTIF(選択式②!B92:U92,"0")+COUNTIF(選択式②!B119:U119,"0")+COUNTIF(選択式③!B11:U11,"0")+COUNTIF(選択式③!B38:U38,"0")+COUNTIF(選択式③!B65:U65,"0")+COUNTIF(選択式③!B92:U92,"0")+COUNTIF(選択式③!B119:U119,"0")+COUNTIF(選択式④!B11:U11,"0")+COUNTIF(選択式④!B38:U38,"0")+COUNTIF(選択式④!B65:U65,"0")+COUNTIF(選択式④!B92:U92,"0")+COUNTIF(選択式④!B119:U119,"0")+COUNTIF(選択式⑤!B11:U11,"0")+COUNTIF(選択式⑤!B38:U38,"0")+COUNTIF(選択式⑤!B65:U65,"0")+COUNTIF(選択式⑤!B92:U92,"0")+COUNTIF(選択式⑤!B119:U119,"0")+COUNTIF(選択式⑥!B11:U11,"0")+COUNTIF(選択式⑥!B38:U38,"0")+COUNTIF(選択式⑥!B65:U65,"0")+COUNTIF(選択式⑥!B92:U92,"0")+COUNTIF(選択式⑥!B119:U119,"0")+COUNTIF(選択式⑦!B11:U11,"0")+COUNTIF(選択式⑦!B38:U38,"0")+COUNTIF(選択式⑦!B65:U65,"0")+COUNTIF(選択式⑦!B92:U92,"0")+COUNTIF(選択式⑦!B119:U119,"0")</f>
        <v>50</v>
      </c>
      <c r="I190" s="72"/>
    </row>
    <row r="191" spans="1:9" x14ac:dyDescent="0.4">
      <c r="A191" s="120" t="s">
        <v>2819</v>
      </c>
      <c r="B191" s="121"/>
      <c r="C191" s="121"/>
      <c r="D191" s="121"/>
      <c r="E191" s="121"/>
      <c r="F191" s="121"/>
      <c r="G191" s="118"/>
      <c r="H191" s="64">
        <f>H189+H190</f>
        <v>541</v>
      </c>
      <c r="I191" s="19"/>
    </row>
    <row r="199" spans="1:9" x14ac:dyDescent="0.4">
      <c r="A199" s="49" t="s">
        <v>2888</v>
      </c>
    </row>
    <row r="200" spans="1:9" x14ac:dyDescent="0.4">
      <c r="A200" s="64"/>
      <c r="B200" s="120" t="s">
        <v>2817</v>
      </c>
      <c r="C200" s="121"/>
      <c r="D200" s="121"/>
      <c r="E200" s="121"/>
      <c r="F200" s="121"/>
      <c r="G200" s="118"/>
      <c r="H200" s="64" t="s">
        <v>2834</v>
      </c>
      <c r="I200" s="64" t="s">
        <v>2816</v>
      </c>
    </row>
    <row r="201" spans="1:9" x14ac:dyDescent="0.4">
      <c r="A201" s="64" t="s">
        <v>677</v>
      </c>
      <c r="B201" s="116" t="s">
        <v>785</v>
      </c>
      <c r="C201" s="117"/>
      <c r="D201" s="117"/>
      <c r="E201" s="117"/>
      <c r="F201" s="117"/>
      <c r="G201" s="118"/>
      <c r="H201" s="64">
        <f>COUNTIF(選択式①!B12:U12,"1")+COUNTIF(選択式①!B39:U39,"1")+COUNTIF(選択式①!B66:U66,"1")+COUNTIF(選択式①!B93:U93,"1")+COUNTIF(選択式①!B120:U120,"1")+COUNTIF(選択式②!B12:U12,"1")+COUNTIF(選択式②!B39:U39,"1")+COUNTIF(選択式②!B66:U66,"1")+COUNTIF(選択式②!B93:U93,"1")+COUNTIF(選択式②!B120:U120,"1")+COUNTIF(選択式③!B12:U12,"1")+COUNTIF(選択式③!B39:U39,"1")+COUNTIF(選択式③!B66:U66,"1")+COUNTIF(選択式③!B93:U93,"1")+COUNTIF(選択式③!B120:U120,"1")+COUNTIF(選択式④!B12:U12,"1")+COUNTIF(選択式④!B39:U39,"1")+COUNTIF(選択式④!B66:U66,"1")+COUNTIF(選択式④!B93:U93,"1")+COUNTIF(選択式④!B120:U120,"1")+COUNTIF(選択式⑤!B12:U12,"1")+COUNTIF(選択式⑤!B39:U39,"1")+COUNTIF(選択式⑤!B66:U66,"1")+COUNTIF(選択式⑤!B93:U93,"1")+COUNTIF(選択式⑤!B120:U120,"1")+COUNTIF(選択式⑥!B12:U12,"1")+COUNTIF(選択式⑥!B39:U39,"1")+COUNTIF(選択式⑥!B66:U66,"1")+COUNTIF(選択式⑥!B93:U93,"1")+COUNTIF(選択式⑥!B120:U120,"1")+COUNTIF(選択式⑦!B12:U12,"1")+COUNTIF(選択式⑦!B39:U39,"1")+COUNTIF(選択式⑦!B66:U66,"1")+COUNTIF(選択式⑦!B93:U93,"1")+COUNTIF(選択式⑦!B120:U120,"1")</f>
        <v>9</v>
      </c>
      <c r="I201" s="33">
        <f>H201/$H$205</f>
        <v>1.9027484143763214E-2</v>
      </c>
    </row>
    <row r="202" spans="1:9" x14ac:dyDescent="0.4">
      <c r="A202" s="64" t="s">
        <v>2827</v>
      </c>
      <c r="B202" s="116" t="s">
        <v>786</v>
      </c>
      <c r="C202" s="117"/>
      <c r="D202" s="117"/>
      <c r="E202" s="117"/>
      <c r="F202" s="117"/>
      <c r="G202" s="118"/>
      <c r="H202" s="64">
        <f>COUNTIF(選択式①!B12:U12,"2")+COUNTIF(選択式①!B39:U39,"2")+COUNTIF(選択式①!B66:U66,"2")+COUNTIF(選択式①!B93:U93,"2")+COUNTIF(選択式①!B120:U120,"2")+COUNTIF(選択式②!B12:U12,"2")+COUNTIF(選択式②!B39:U39,"2")+COUNTIF(選択式②!B66:U66,"2")+COUNTIF(選択式②!B93:U93,"2")+COUNTIF(選択式②!B120:U120,"2")+COUNTIF(選択式③!B12:U12,"2")+COUNTIF(選択式③!B39:U39,"2")+COUNTIF(選択式③!B66:U66,"2")+COUNTIF(選択式③!B93:U93,"2")+COUNTIF(選択式③!B120:U120,"2")+COUNTIF(選択式④!B12:U12,"2")+COUNTIF(選択式④!B39:U39,"2")+COUNTIF(選択式④!B66:U66,"2")+COUNTIF(選択式④!B93:U93,"2")+COUNTIF(選択式④!B120:U120,"2")+COUNTIF(選択式⑤!B12:U12,"2")+COUNTIF(選択式⑤!B39:U39,"2")+COUNTIF(選択式⑤!B66:U66,"2")+COUNTIF(選択式⑤!B93:U93,"2")+COUNTIF(選択式⑤!B120:U120,"2")+COUNTIF(選択式⑥!B12:U12,"2")+COUNTIF(選択式⑥!B39:U39,"2")+COUNTIF(選択式⑥!B66:U66,"2")+COUNTIF(選択式⑥!B93:U93,"2")+COUNTIF(選択式⑥!B120:U120,"2")+COUNTIF(選択式⑦!B12:U12,"2")+COUNTIF(選択式⑦!B39:U39,"2")+COUNTIF(選択式⑦!B66:U66,"2")+COUNTIF(選択式⑦!B93:U93,"2")+COUNTIF(選択式⑦!B120:U120,"2")</f>
        <v>64</v>
      </c>
      <c r="I202" s="33">
        <f>H202/$H$205</f>
        <v>0.13530655391120508</v>
      </c>
    </row>
    <row r="203" spans="1:9" x14ac:dyDescent="0.4">
      <c r="A203" s="64" t="s">
        <v>2829</v>
      </c>
      <c r="B203" s="116" t="s">
        <v>787</v>
      </c>
      <c r="C203" s="117"/>
      <c r="D203" s="117"/>
      <c r="E203" s="117"/>
      <c r="F203" s="117"/>
      <c r="G203" s="118"/>
      <c r="H203" s="64">
        <f>COUNTIF(選択式①!B12:U12,"3")+COUNTIF(選択式①!B39:U39,"3")+COUNTIF(選択式①!B66:U66,"3")+COUNTIF(選択式①!B93:U93,"3")+COUNTIF(選択式①!B120:U120,"3")+COUNTIF(選択式②!B12:U12,"3")+COUNTIF(選択式②!B39:U39,"3")+COUNTIF(選択式②!B66:U66,"3")+COUNTIF(選択式②!B93:U93,"3")+COUNTIF(選択式②!B120:U120,"3")+COUNTIF(選択式③!B12:U12,"3")+COUNTIF(選択式③!B39:U39,"3")+COUNTIF(選択式③!B66:U66,"3")+COUNTIF(選択式③!B93:U93,"3")+COUNTIF(選択式③!B120:U120,"3")+COUNTIF(選択式④!B12:U12,"3")+COUNTIF(選択式④!B39:U39,"3")+COUNTIF(選択式④!B66:U66,"3")+COUNTIF(選択式④!B93:U93,"3")+COUNTIF(選択式④!B120:U120,"3")+COUNTIF(選択式⑤!B12:U12,"3")+COUNTIF(選択式⑤!B39:U39,"3")+COUNTIF(選択式⑤!B66:U66,"3")+COUNTIF(選択式⑤!B93:U93,"3")+COUNTIF(選択式⑤!B120:U120,"3")+COUNTIF(選択式⑥!B12:U12,"3")+COUNTIF(選択式⑥!B39:U39,"3")+COUNTIF(選択式⑥!B66:U66,"3")+COUNTIF(選択式⑥!B93:U93,"3")+COUNTIF(選択式⑥!B120:U120,"3")+COUNTIF(選択式⑦!B12:U12,"3")+COUNTIF(選択式⑦!B39:U39,"3")+COUNTIF(選択式⑦!B66:U66,"3")+COUNTIF(選択式⑦!B93:U93,"3")+COUNTIF(選択式⑦!B120:U120,"3")</f>
        <v>275</v>
      </c>
      <c r="I203" s="33">
        <f>H203/$H$205</f>
        <v>0.58139534883720934</v>
      </c>
    </row>
    <row r="204" spans="1:9" ht="19.5" thickBot="1" x14ac:dyDescent="0.45">
      <c r="A204" s="68" t="s">
        <v>681</v>
      </c>
      <c r="B204" s="151" t="s">
        <v>788</v>
      </c>
      <c r="C204" s="152"/>
      <c r="D204" s="152"/>
      <c r="E204" s="152"/>
      <c r="F204" s="152"/>
      <c r="G204" s="153"/>
      <c r="H204" s="68">
        <f>COUNTIF(選択式①!B12:U12,"4")+COUNTIF(選択式①!B39:U39,"4")+COUNTIF(選択式①!B66:U66,"4")+COUNTIF(選択式①!B93:U93,"4")+COUNTIF(選択式①!B120:U120,"4")+COUNTIF(選択式②!B12:U12,"4")+COUNTIF(選択式②!B39:U39,"4")+COUNTIF(選択式②!B66:U66,"4")+COUNTIF(選択式②!B93:U93,"4")+COUNTIF(選択式②!B120:U120,"4")+COUNTIF(選択式③!B12:U12,"4")+COUNTIF(選択式③!B39:U39,"4")+COUNTIF(選択式③!B66:U66,"4")+COUNTIF(選択式③!B93:U93,"4")+COUNTIF(選択式③!B120:U120,"4")+COUNTIF(選択式④!B12:U12,"4")+COUNTIF(選択式④!B39:U39,"4")+COUNTIF(選択式④!B66:U66,"4")+COUNTIF(選択式④!B93:U93,"4")+COUNTIF(選択式④!B120:U120,"4")+COUNTIF(選択式⑤!B12:U12,"4")+COUNTIF(選択式⑤!B39:U39,"4")+COUNTIF(選択式⑤!B66:U66,"4")+COUNTIF(選択式⑤!B93:U93,"4")+COUNTIF(選択式⑤!B120:U120,"4")+COUNTIF(選択式⑥!B12:U12,"4")+COUNTIF(選択式⑥!B39:U39,"4")+COUNTIF(選択式⑥!B66:U66,"4")+COUNTIF(選択式⑥!B93:U93,"4")+COUNTIF(選択式⑥!B120:U120,"4")+COUNTIF(選択式⑦!B12:U12,"4")+COUNTIF(選択式⑦!B39:U39,"4")+COUNTIF(選択式⑦!B66:U66,"4")+COUNTIF(選択式⑦!B93:U93,"4")+COUNTIF(選択式⑦!B120:U120,"4")</f>
        <v>125</v>
      </c>
      <c r="I204" s="88">
        <f>H204/$H$205</f>
        <v>0.26427061310782241</v>
      </c>
    </row>
    <row r="205" spans="1:9" ht="19.5" thickBot="1" x14ac:dyDescent="0.45">
      <c r="A205" s="142" t="s">
        <v>2822</v>
      </c>
      <c r="B205" s="143"/>
      <c r="C205" s="143"/>
      <c r="D205" s="143"/>
      <c r="E205" s="143"/>
      <c r="F205" s="143"/>
      <c r="G205" s="144"/>
      <c r="H205" s="82">
        <f>SUM(H201:H204)</f>
        <v>473</v>
      </c>
      <c r="I205" s="89"/>
    </row>
    <row r="206" spans="1:9" x14ac:dyDescent="0.4">
      <c r="A206" s="145" t="s">
        <v>2818</v>
      </c>
      <c r="B206" s="146"/>
      <c r="C206" s="146"/>
      <c r="D206" s="146"/>
      <c r="E206" s="146"/>
      <c r="F206" s="146"/>
      <c r="G206" s="147"/>
      <c r="H206" s="71">
        <f>COUNTIF(選択式①!B12:U12,"0")+COUNTIF(選択式①!B39:U39,"0")+COUNTIF(選択式①!B66:U66,"0")+COUNTIF(選択式①!B93:U93,"0")+COUNTIF(選択式①!B120:U120,"0")+COUNTIF(選択式②!B12:U12,"0")+COUNTIF(選択式②!B39:U39,"0")+COUNTIF(選択式②!B66:U66,"0")+COUNTIF(選択式②!B93:U93,"0")+COUNTIF(選択式②!B120:U120,"0")+COUNTIF(選択式③!B12:U12,"0")+COUNTIF(選択式③!B39:U39,"0")+COUNTIF(選択式③!B66:U66,"0")+COUNTIF(選択式③!B93:U93,"0")+COUNTIF(選択式③!B120:U120,"0")+COUNTIF(選択式④!B12:U12,"0")+COUNTIF(選択式④!B39:U39,"0")+COUNTIF(選択式④!B66:U66,"0")+COUNTIF(選択式④!B93:U93,"0")+COUNTIF(選択式④!B120:U120,"0")+COUNTIF(選択式⑤!B12:U12,"0")+COUNTIF(選択式⑤!B39:U39,"0")+COUNTIF(選択式⑤!B66:U66,"0")+COUNTIF(選択式⑤!B93:U93,"0")+COUNTIF(選択式⑤!B120:U120,"0")+COUNTIF(選択式⑥!B12:U12,"0")+COUNTIF(選択式⑥!B39:U39,"0")+COUNTIF(選択式⑥!B66:U66,"0")+COUNTIF(選択式⑥!B93:U93,"0")+COUNTIF(選択式⑥!B120:U120,"0")+COUNTIF(選択式⑦!B12:U12,"0")+COUNTIF(選択式⑦!B39:U39,"0")+COUNTIF(選択式⑦!B66:U66,"0")+COUNTIF(選択式⑦!B93:U93,"0")+COUNTIF(選択式⑦!B120:U120,"0")</f>
        <v>68</v>
      </c>
      <c r="I206" s="73"/>
    </row>
    <row r="207" spans="1:9" x14ac:dyDescent="0.4">
      <c r="A207" s="120" t="s">
        <v>2819</v>
      </c>
      <c r="B207" s="121"/>
      <c r="C207" s="121"/>
      <c r="D207" s="121"/>
      <c r="E207" s="121"/>
      <c r="F207" s="121"/>
      <c r="G207" s="118"/>
      <c r="H207" s="64">
        <f>H205+H206</f>
        <v>541</v>
      </c>
      <c r="I207" s="19"/>
    </row>
    <row r="209" spans="1:9" x14ac:dyDescent="0.4">
      <c r="A209" s="49" t="s">
        <v>2836</v>
      </c>
    </row>
    <row r="210" spans="1:9" x14ac:dyDescent="0.4">
      <c r="A210" s="64"/>
      <c r="B210" s="120" t="s">
        <v>2817</v>
      </c>
      <c r="C210" s="121"/>
      <c r="D210" s="121"/>
      <c r="E210" s="121"/>
      <c r="F210" s="121"/>
      <c r="G210" s="118"/>
      <c r="H210" s="64" t="s">
        <v>2834</v>
      </c>
      <c r="I210" s="64" t="s">
        <v>2816</v>
      </c>
    </row>
    <row r="211" spans="1:9" x14ac:dyDescent="0.4">
      <c r="A211" s="64" t="s">
        <v>677</v>
      </c>
      <c r="B211" s="116" t="s">
        <v>785</v>
      </c>
      <c r="C211" s="117"/>
      <c r="D211" s="117"/>
      <c r="E211" s="117"/>
      <c r="F211" s="117"/>
      <c r="G211" s="118"/>
      <c r="H211" s="64">
        <f>COUNTIF(選択式①!B13:U13,"1")+COUNTIF(選択式①!B40:U40,"1")+COUNTIF(選択式①!B67:U67,"1")+COUNTIF(選択式①!B94:U94,"1")+COUNTIF(選択式①!B121:U121,"1")+COUNTIF(選択式②!B13:U13,"1")+COUNTIF(選択式②!B40:U40,"1")+COUNTIF(選択式②!B67:U67,"1")+COUNTIF(選択式②!B94:U94,"1")+COUNTIF(選択式②!B121:U121,"1")+COUNTIF(選択式③!B13:U13,"1")+COUNTIF(選択式③!B40:U40,"1")+COUNTIF(選択式③!B67:U67,"1")+COUNTIF(選択式③!B94:U94,"1")+COUNTIF(選択式③!B121:U121,"1")+COUNTIF(選択式④!B13:U13,"1")+COUNTIF(選択式④!B40:U40,"1")+COUNTIF(選択式④!B67:U67,"1")+COUNTIF(選択式④!B94:U94,"1")+COUNTIF(選択式④!B121:U121,"1")+COUNTIF(選択式⑤!B13:U13,"1")+COUNTIF(選択式⑤!B40:U40,"1")+COUNTIF(選択式⑤!B67:U67,"1")+COUNTIF(選択式⑤!B94:U94,"1")+COUNTIF(選択式⑤!B121:U121,"1")+COUNTIF(選択式⑥!B13:U13,"1")+COUNTIF(選択式⑥!B40:U40,"1")+COUNTIF(選択式⑥!B67:U67,"1")+COUNTIF(選択式⑥!B94:U94,"1")+COUNTIF(選択式⑥!B121:U121,"1")+COUNTIF(選択式⑦!B13:U13,"1")+COUNTIF(選択式⑦!B40:U40,"1")+COUNTIF(選択式⑦!B67:U67,"1")+COUNTIF(選択式⑦!B94:U94,"1")+COUNTIF(選択式⑦!B121:U121,"1")</f>
        <v>9</v>
      </c>
      <c r="I211" s="33">
        <f>H211/$H$215</f>
        <v>1.8828451882845189E-2</v>
      </c>
    </row>
    <row r="212" spans="1:9" x14ac:dyDescent="0.4">
      <c r="A212" s="64" t="s">
        <v>2827</v>
      </c>
      <c r="B212" s="116" t="s">
        <v>786</v>
      </c>
      <c r="C212" s="117"/>
      <c r="D212" s="117"/>
      <c r="E212" s="117"/>
      <c r="F212" s="117"/>
      <c r="G212" s="118"/>
      <c r="H212" s="64">
        <f>COUNTIF(選択式①!B13:U13,"2")+COUNTIF(選択式①!B40:U40,"2")+COUNTIF(選択式①!B67:U67,"2")+COUNTIF(選択式①!B94:U94,"2")+COUNTIF(選択式①!B121:U121,"2")+COUNTIF(選択式②!B13:U13,"2")+COUNTIF(選択式②!B40:U40,"2")+COUNTIF(選択式②!B67:U67,"2")+COUNTIF(選択式②!B94:U94,"2")+COUNTIF(選択式②!B121:U121,"2")+COUNTIF(選択式③!B13:U13,"2")+COUNTIF(選択式③!B40:U40,"2")+COUNTIF(選択式③!B67:U67,"2")+COUNTIF(選択式③!B94:U94,"2")+COUNTIF(選択式③!B121:U121,"2")+COUNTIF(選択式④!B13:U13,"2")+COUNTIF(選択式④!B40:U40,"2")+COUNTIF(選択式④!B67:U67,"2")+COUNTIF(選択式④!B94:U94,"2")+COUNTIF(選択式④!B121:U121,"2")+COUNTIF(選択式⑤!B13:U13,"2")+COUNTIF(選択式⑤!B40:U40,"2")+COUNTIF(選択式⑤!B67:U67,"2")+COUNTIF(選択式⑤!B94:U94,"2")+COUNTIF(選択式⑤!B121:U121,"2")+COUNTIF(選択式⑥!B13:U13,"2")+COUNTIF(選択式⑥!B40:U40,"2")+COUNTIF(選択式⑥!B67:U67,"2")+COUNTIF(選択式⑥!B94:U94,"2")+COUNTIF(選択式⑥!B121:U121,"2")+COUNTIF(選択式⑦!B13:U13,"2")+COUNTIF(選択式⑦!B40:U40,"2")+COUNTIF(選択式⑦!B67:U67,"2")+COUNTIF(選択式⑦!B94:U94,"2")+COUNTIF(選択式⑦!B121:U121,"2")</f>
        <v>36</v>
      </c>
      <c r="I212" s="33">
        <f>H212/$H$215</f>
        <v>7.5313807531380755E-2</v>
      </c>
    </row>
    <row r="213" spans="1:9" x14ac:dyDescent="0.4">
      <c r="A213" s="64" t="s">
        <v>2829</v>
      </c>
      <c r="B213" s="116" t="s">
        <v>787</v>
      </c>
      <c r="C213" s="117"/>
      <c r="D213" s="117"/>
      <c r="E213" s="117"/>
      <c r="F213" s="117"/>
      <c r="G213" s="118"/>
      <c r="H213" s="64">
        <f>COUNTIF(選択式①!B13:U13,"3")+COUNTIF(選択式①!B40:U40,"3")+COUNTIF(選択式①!B67:U67,"3")+COUNTIF(選択式①!B94:U94,"3")+COUNTIF(選択式①!B121:U121,"3")+COUNTIF(選択式②!B13:U13,"3")+COUNTIF(選択式②!B40:U40,"3")+COUNTIF(選択式②!B67:U67,"3")+COUNTIF(選択式②!B94:U94,"3")+COUNTIF(選択式②!B121:U121,"3")+COUNTIF(選択式③!B13:U13,"3")+COUNTIF(選択式③!B40:U40,"3")+COUNTIF(選択式③!B67:U67,"3")+COUNTIF(選択式③!B94:U94,"3")+COUNTIF(選択式③!B121:U121,"3")+COUNTIF(選択式④!B13:U13,"3")+COUNTIF(選択式④!B40:U40,"3")+COUNTIF(選択式④!B67:U67,"3")+COUNTIF(選択式④!B94:U94,"3")+COUNTIF(選択式④!B121:U121,"3")+COUNTIF(選択式⑤!B13:U13,"3")+COUNTIF(選択式⑤!B40:U40,"3")+COUNTIF(選択式⑤!B67:U67,"3")+COUNTIF(選択式⑤!B94:U94,"3")+COUNTIF(選択式⑤!B121:U121,"3")+COUNTIF(選択式⑥!B13:U13,"3")+COUNTIF(選択式⑥!B40:U40,"3")+COUNTIF(選択式⑥!B67:U67,"3")+COUNTIF(選択式⑥!B94:U94,"3")+COUNTIF(選択式⑥!B121:U121,"3")+COUNTIF(選択式⑦!B13:U13,"3")+COUNTIF(選択式⑦!B40:U40,"3")+COUNTIF(選択式⑦!B67:U67,"3")+COUNTIF(選択式⑦!B94:U94,"3")+COUNTIF(選択式⑦!B121:U121,"3")</f>
        <v>250</v>
      </c>
      <c r="I213" s="33">
        <f>H213/$H$215</f>
        <v>0.52301255230125521</v>
      </c>
    </row>
    <row r="214" spans="1:9" ht="19.5" thickBot="1" x14ac:dyDescent="0.45">
      <c r="A214" s="68" t="s">
        <v>681</v>
      </c>
      <c r="B214" s="151" t="s">
        <v>788</v>
      </c>
      <c r="C214" s="152"/>
      <c r="D214" s="152"/>
      <c r="E214" s="152"/>
      <c r="F214" s="152"/>
      <c r="G214" s="153"/>
      <c r="H214" s="68">
        <f>COUNTIF(選択式①!B13:U13,"4")+COUNTIF(選択式①!B40:U40,"4")+COUNTIF(選択式①!B67:U67,"4")+COUNTIF(選択式①!B94:U94,"4")+COUNTIF(選択式①!B121:U121,"4")+COUNTIF(選択式②!B13:U13,"4")+COUNTIF(選択式②!B40:U40,"4")+COUNTIF(選択式②!B67:U67,"4")+COUNTIF(選択式②!B94:U94,"4")+COUNTIF(選択式②!B121:U121,"4")+COUNTIF(選択式③!B13:U13,"4")+COUNTIF(選択式③!B40:U40,"4")+COUNTIF(選択式③!B67:U67,"4")+COUNTIF(選択式③!B94:U94,"4")+COUNTIF(選択式③!B121:U121,"4")+COUNTIF(選択式④!B13:U13,"4")+COUNTIF(選択式④!B40:U40,"4")+COUNTIF(選択式④!B67:U67,"4")+COUNTIF(選択式④!B94:U94,"4")+COUNTIF(選択式④!B121:U121,"4")+COUNTIF(選択式⑤!B13:U13,"4")+COUNTIF(選択式⑤!B40:U40,"4")+COUNTIF(選択式⑤!B67:U67,"4")+COUNTIF(選択式⑤!B94:U94,"4")+COUNTIF(選択式⑤!B121:U121,"4")+COUNTIF(選択式⑥!B13:U13,"4")+COUNTIF(選択式⑥!B40:U40,"4")+COUNTIF(選択式⑥!B67:U67,"4")+COUNTIF(選択式⑥!B94:U94,"4")+COUNTIF(選択式⑥!B121:U121,"4")+COUNTIF(選択式⑦!B13:U13,"4")+COUNTIF(選択式⑦!B40:U40,"4")+COUNTIF(選択式⑦!B67:U67,"4")+COUNTIF(選択式⑦!B94:U94,"4")+COUNTIF(選択式⑦!B121:U121,"4")</f>
        <v>183</v>
      </c>
      <c r="I214" s="88">
        <f>H214/$H$215</f>
        <v>0.38284518828451886</v>
      </c>
    </row>
    <row r="215" spans="1:9" ht="19.5" thickBot="1" x14ac:dyDescent="0.45">
      <c r="A215" s="142" t="s">
        <v>2822</v>
      </c>
      <c r="B215" s="143"/>
      <c r="C215" s="143"/>
      <c r="D215" s="143"/>
      <c r="E215" s="143"/>
      <c r="F215" s="143"/>
      <c r="G215" s="144"/>
      <c r="H215" s="82">
        <f>SUM(H211:H214)</f>
        <v>478</v>
      </c>
      <c r="I215" s="93"/>
    </row>
    <row r="216" spans="1:9" x14ac:dyDescent="0.4">
      <c r="A216" s="145" t="s">
        <v>2818</v>
      </c>
      <c r="B216" s="146"/>
      <c r="C216" s="146"/>
      <c r="D216" s="146"/>
      <c r="E216" s="146"/>
      <c r="F216" s="146"/>
      <c r="G216" s="147"/>
      <c r="H216" s="34">
        <f>COUNTIF(選択式①!B13:U13,"0")+COUNTIF(選択式①!B40:U40,"0")+COUNTIF(選択式①!B67:U67,"0")+COUNTIF(選択式①!B94:U94,"0")+COUNTIF(選択式①!B121:U121,"0")+COUNTIF(選択式②!B13:U13,"0")+COUNTIF(選択式②!B40:U40,"0")+COUNTIF(選択式②!B67:U67,"0")+COUNTIF(選択式②!B94:U94,"0")+COUNTIF(選択式②!B121:U121,"0")+COUNTIF(選択式③!B13:U13,"0")+COUNTIF(選択式③!B40:U40,"0")+COUNTIF(選択式③!B67:U67,"0")+COUNTIF(選択式③!B94:U94,"0")+COUNTIF(選択式③!B121:U121,"0")+COUNTIF(選択式④!B13:U13,"0")+COUNTIF(選択式④!B40:U40,"0")+COUNTIF(選択式④!B67:U67,"0")+COUNTIF(選択式④!B94:U94,"0")+COUNTIF(選択式④!B121:U121,"0")+COUNTIF(選択式⑤!B13:U13,"0")+COUNTIF(選択式⑤!B40:U40,"0")+COUNTIF(選択式⑤!B67:U67,"0")+COUNTIF(選択式⑤!B94:U94,"0")+COUNTIF(選択式⑤!B121:U121,"0")+COUNTIF(選択式⑥!B13:U13,"0")+COUNTIF(選択式⑥!B40:U40,"0")+COUNTIF(選択式⑥!B67:U67,"0")+COUNTIF(選択式⑥!B94:U94,"0")+COUNTIF(選択式⑥!B121:U121,"0")+COUNTIF(選択式⑦!B13:U13,"0")+COUNTIF(選択式⑦!B40:U40,"0")+COUNTIF(選択式⑦!B67:U67,"0")+COUNTIF(選択式⑦!B94:U94,"0")+COUNTIF(選択式⑦!B121:U121,"0")</f>
        <v>63</v>
      </c>
      <c r="I216" s="92"/>
    </row>
    <row r="217" spans="1:9" x14ac:dyDescent="0.4">
      <c r="A217" s="120" t="s">
        <v>2819</v>
      </c>
      <c r="B217" s="121"/>
      <c r="C217" s="121"/>
      <c r="D217" s="121"/>
      <c r="E217" s="121"/>
      <c r="F217" s="121"/>
      <c r="G217" s="118"/>
      <c r="H217" s="64">
        <f>H215+H216</f>
        <v>541</v>
      </c>
      <c r="I217" s="19"/>
    </row>
    <row r="219" spans="1:9" x14ac:dyDescent="0.4">
      <c r="A219" s="49" t="s">
        <v>2889</v>
      </c>
    </row>
    <row r="220" spans="1:9" x14ac:dyDescent="0.4">
      <c r="A220" s="64"/>
      <c r="B220" s="120" t="s">
        <v>2817</v>
      </c>
      <c r="C220" s="121"/>
      <c r="D220" s="121"/>
      <c r="E220" s="121"/>
      <c r="F220" s="121"/>
      <c r="G220" s="118"/>
      <c r="H220" s="64" t="s">
        <v>2834</v>
      </c>
      <c r="I220" s="64" t="s">
        <v>2816</v>
      </c>
    </row>
    <row r="221" spans="1:9" x14ac:dyDescent="0.4">
      <c r="A221" s="64" t="s">
        <v>677</v>
      </c>
      <c r="B221" s="116" t="s">
        <v>785</v>
      </c>
      <c r="C221" s="117"/>
      <c r="D221" s="117"/>
      <c r="E221" s="117"/>
      <c r="F221" s="117"/>
      <c r="G221" s="118"/>
      <c r="H221" s="64">
        <f>COUNTIF(選択式①!B14:U14,"1")+COUNTIF(選択式①!B41:U41,"1")+COUNTIF(選択式①!B68:U68,"1")+COUNTIF(選択式①!B95:U95,"1")+COUNTIF(選択式①!B122:U122,"1")+COUNTIF(選択式②!B14:U14,"1")+COUNTIF(選択式②!B41:U41,"1")+COUNTIF(選択式②!B68:U68,"1")+COUNTIF(選択式②!B95:U95,"1")+COUNTIF(選択式②!B122:U122,"1")+COUNTIF(選択式③!B14:U14,"1")+COUNTIF(選択式③!B41:U41,"1")+COUNTIF(選択式③!B68:U68,"1")+COUNTIF(選択式③!B95:U95,"1")+COUNTIF(選択式③!B122:U122,"1")+COUNTIF(選択式④!B14:U14,"1")+COUNTIF(選択式④!B41:U41,"1")+COUNTIF(選択式④!B68:U68,"1")+COUNTIF(選択式④!B95:U95,"1")+COUNTIF(選択式④!B122:U122,"1")+COUNTIF(選択式⑤!B14:U14,"1")+COUNTIF(選択式⑤!B41:U41,"1")+COUNTIF(選択式⑤!B68:U68,"1")+COUNTIF(選択式⑤!B95:U95,"1")+COUNTIF(選択式⑤!B122:U122,"1")+COUNTIF(選択式⑥!B14:U14,"1")+COUNTIF(選択式⑥!B41:U41,"1")+COUNTIF(選択式⑥!B68:U68,"1")+COUNTIF(選択式⑥!B95:U95,"1")+COUNTIF(選択式⑥!B122:U122,"1")+COUNTIF(選択式⑦!B14:U14,"1")+COUNTIF(選択式⑦!B41:U41,"1")+COUNTIF(選択式⑦!B68:U68,"1")+COUNTIF(選択式⑦!B95:U95,"1")+COUNTIF(選択式⑦!B122:U122,"1")</f>
        <v>9</v>
      </c>
      <c r="I221" s="32">
        <f>H221/$H$225</f>
        <v>1.9067796610169493E-2</v>
      </c>
    </row>
    <row r="222" spans="1:9" x14ac:dyDescent="0.4">
      <c r="A222" s="64" t="s">
        <v>2827</v>
      </c>
      <c r="B222" s="116" t="s">
        <v>786</v>
      </c>
      <c r="C222" s="117"/>
      <c r="D222" s="117"/>
      <c r="E222" s="117"/>
      <c r="F222" s="117"/>
      <c r="G222" s="118"/>
      <c r="H222" s="64">
        <f>COUNTIF(選択式①!B14:U14,"2")+COUNTIF(選択式①!B41:U41,"2")+COUNTIF(選択式①!B68:U68,"2")+COUNTIF(選択式①!B95:U95,"2")+COUNTIF(選択式①!B122:U122,"2")+COUNTIF(選択式②!B14:U14,"2")+COUNTIF(選択式②!B41:U41,"2")+COUNTIF(選択式②!B68:U68,"2")+COUNTIF(選択式②!B95:U95,"2")+COUNTIF(選択式②!B122:U122,"2")+COUNTIF(選択式③!B14:U14,"2")+COUNTIF(選択式③!B41:U41,"2")+COUNTIF(選択式③!B68:U68,"2")+COUNTIF(選択式③!B95:U95,"2")+COUNTIF(選択式③!B122:U122,"2")+COUNTIF(選択式④!B14:U14,"2")+COUNTIF(選択式④!B41:U41,"2")+COUNTIF(選択式④!B68:U68,"2")+COUNTIF(選択式④!B95:U95,"2")+COUNTIF(選択式④!B122:U122,"2")+COUNTIF(選択式⑤!B14:U14,"2")+COUNTIF(選択式⑤!B41:U41,"2")+COUNTIF(選択式⑤!B68:U68,"2")+COUNTIF(選択式⑤!B95:U95,"2")+COUNTIF(選択式⑤!B122:U122,"2")+COUNTIF(選択式⑥!B14:U14,"2")+COUNTIF(選択式⑥!B41:U41,"2")+COUNTIF(選択式⑥!B68:U68,"2")+COUNTIF(選択式⑥!B95:U95,"2")+COUNTIF(選択式⑥!B122:U122,"2")+COUNTIF(選択式⑦!B14:U14,"2")+COUNTIF(選択式⑦!B41:U41,"2")+COUNTIF(選択式⑦!B68:U68,"2")+COUNTIF(選択式⑦!B95:U95,"2")+COUNTIF(選択式⑦!B122:U122,"2")</f>
        <v>49</v>
      </c>
      <c r="I222" s="32">
        <f>H222/$H$225</f>
        <v>0.1038135593220339</v>
      </c>
    </row>
    <row r="223" spans="1:9" x14ac:dyDescent="0.4">
      <c r="A223" s="64" t="s">
        <v>2829</v>
      </c>
      <c r="B223" s="116" t="s">
        <v>787</v>
      </c>
      <c r="C223" s="117"/>
      <c r="D223" s="117"/>
      <c r="E223" s="117"/>
      <c r="F223" s="117"/>
      <c r="G223" s="118"/>
      <c r="H223" s="64">
        <f>COUNTIF(選択式①!B14:U14,"3")+COUNTIF(選択式①!B41:U41,"3")+COUNTIF(選択式①!B68:U68,"3")+COUNTIF(選択式①!B95:U95,"3")+COUNTIF(選択式①!B122:U122,"3")+COUNTIF(選択式②!B14:U14,"3")+COUNTIF(選択式②!B41:U41,"3")+COUNTIF(選択式②!B68:U68,"3")+COUNTIF(選択式②!B95:U95,"3")+COUNTIF(選択式②!B122:U122,"3")+COUNTIF(選択式③!B14:U14,"3")+COUNTIF(選択式③!B41:U41,"3")+COUNTIF(選択式③!B68:U68,"3")+COUNTIF(選択式③!B95:U95,"3")+COUNTIF(選択式③!B122:U122,"3")+COUNTIF(選択式④!B14:U14,"3")+COUNTIF(選択式④!B41:U41,"3")+COUNTIF(選択式④!B68:U68,"3")+COUNTIF(選択式④!B95:U95,"3")+COUNTIF(選択式④!B122:U122,"3")+COUNTIF(選択式⑤!B14:U14,"3")+COUNTIF(選択式⑤!B41:U41,"3")+COUNTIF(選択式⑤!B68:U68,"3")+COUNTIF(選択式⑤!B95:U95,"3")+COUNTIF(選択式⑤!B122:U122,"3")+COUNTIF(選択式⑥!B14:U14,"3")+COUNTIF(選択式⑥!B41:U41,"3")+COUNTIF(選択式⑥!B68:U68,"3")+COUNTIF(選択式⑥!B95:U95,"3")+COUNTIF(選択式⑥!B122:U122,"3")+COUNTIF(選択式⑦!B14:U14,"3")+COUNTIF(選択式⑦!B41:U41,"3")+COUNTIF(選択式⑦!B68:U68,"3")+COUNTIF(選択式⑦!B95:U95,"3")+COUNTIF(選択式⑦!B122:U122,"3")</f>
        <v>284</v>
      </c>
      <c r="I223" s="32">
        <f>H223/$H$225</f>
        <v>0.60169491525423724</v>
      </c>
    </row>
    <row r="224" spans="1:9" ht="19.5" thickBot="1" x14ac:dyDescent="0.45">
      <c r="A224" s="68" t="s">
        <v>681</v>
      </c>
      <c r="B224" s="151" t="s">
        <v>788</v>
      </c>
      <c r="C224" s="152"/>
      <c r="D224" s="152"/>
      <c r="E224" s="152"/>
      <c r="F224" s="152"/>
      <c r="G224" s="153"/>
      <c r="H224" s="68">
        <f>COUNTIF(選択式①!B14:U14,"4")+COUNTIF(選択式①!B41:U41,"4")+COUNTIF(選択式①!B68:U68,"4")+COUNTIF(選択式①!B95:U95,"4")+COUNTIF(選択式①!B122:U122,"4")+COUNTIF(選択式②!B14:U14,"4")+COUNTIF(選択式②!B41:U41,"4")+COUNTIF(選択式②!B68:U68,"4")+COUNTIF(選択式②!B95:U95,"4")+COUNTIF(選択式②!B122:U122,"4")+COUNTIF(選択式③!B14:U14,"4")+COUNTIF(選択式③!B41:U41,"4")+COUNTIF(選択式③!B68:U68,"4")+COUNTIF(選択式③!B95:U95,"4")+COUNTIF(選択式③!B122:U122,"4")+COUNTIF(選択式④!B14:U14,"4")+COUNTIF(選択式④!B41:U41,"4")+COUNTIF(選択式④!B68:U68,"4")+COUNTIF(選択式④!B95:U95,"4")+COUNTIF(選択式④!B122:U122,"4")+COUNTIF(選択式⑤!B14:U14,"4")+COUNTIF(選択式⑤!B41:U41,"4")+COUNTIF(選択式⑤!B68:U68,"4")+COUNTIF(選択式⑤!B95:U95,"4")+COUNTIF(選択式⑤!B122:U122,"4")+COUNTIF(選択式⑥!B14:U14,"4")+COUNTIF(選択式⑥!B41:U41,"4")+COUNTIF(選択式⑥!B68:U68,"4")+COUNTIF(選択式⑥!B95:U95,"4")+COUNTIF(選択式⑥!B122:U122,"4")+COUNTIF(選択式⑦!B14:U14,"4")+COUNTIF(選択式⑦!B41:U41,"4")+COUNTIF(選択式⑦!B68:U68,"4")+COUNTIF(選択式⑦!B95:U95,"4")+COUNTIF(選択式⑦!B122:U122,"4")</f>
        <v>130</v>
      </c>
      <c r="I224" s="70">
        <f>H224/$H$225</f>
        <v>0.27542372881355931</v>
      </c>
    </row>
    <row r="225" spans="1:9" ht="19.5" thickBot="1" x14ac:dyDescent="0.45">
      <c r="A225" s="142" t="s">
        <v>2822</v>
      </c>
      <c r="B225" s="143"/>
      <c r="C225" s="143"/>
      <c r="D225" s="143"/>
      <c r="E225" s="143"/>
      <c r="F225" s="143"/>
      <c r="G225" s="144"/>
      <c r="H225" s="82">
        <f>SUM(H221:H224)</f>
        <v>472</v>
      </c>
      <c r="I225" s="89"/>
    </row>
    <row r="226" spans="1:9" x14ac:dyDescent="0.4">
      <c r="A226" s="145" t="s">
        <v>2818</v>
      </c>
      <c r="B226" s="146"/>
      <c r="C226" s="146"/>
      <c r="D226" s="146"/>
      <c r="E226" s="146"/>
      <c r="F226" s="146"/>
      <c r="G226" s="147"/>
      <c r="H226" s="71">
        <f>COUNTIF(選択式①!B14:U14,"0")+COUNTIF(選択式①!B41:U41,"0")+COUNTIF(選択式①!B68:U68,"0")+COUNTIF(選択式①!B95:U95,"0")+COUNTIF(選択式①!B122:U122,"0")+COUNTIF(選択式②!B14:U14,"0")+COUNTIF(選択式②!B41:U41,"0")+COUNTIF(選択式②!B68:U68,"0")+COUNTIF(選択式②!B95:U95,"0")+COUNTIF(選択式②!B122:U122,"0")+COUNTIF(選択式③!B14:U14,"0")+COUNTIF(選択式③!B41:U41,"0")+COUNTIF(選択式③!B68:U68,"0")+COUNTIF(選択式③!B95:U95,"0")+COUNTIF(選択式③!B122:U122,"0")+COUNTIF(選択式④!B14:U14,"0")+COUNTIF(選択式④!B41:U41,"0")+COUNTIF(選択式④!B68:U68,"0")+COUNTIF(選択式④!B95:U95,"0")+COUNTIF(選択式④!B122:U122,"0")+COUNTIF(選択式⑤!B14:U14,"0")+COUNTIF(選択式⑤!B41:U41,"0")+COUNTIF(選択式⑤!B68:U68,"0")+COUNTIF(選択式⑤!B95:U95,"0")+COUNTIF(選択式⑤!B122:U122,"0")+COUNTIF(選択式⑥!B14:U14,"0")+COUNTIF(選択式⑥!B41:U41,"0")+COUNTIF(選択式⑥!B68:U68,"0")+COUNTIF(選択式⑥!B95:U95,"0")+COUNTIF(選択式⑥!B122:U122,"0")+COUNTIF(選択式⑦!B14:U14,"0")+COUNTIF(選択式⑦!B41:U41,"0")+COUNTIF(選択式⑦!B68:U68,"0")+COUNTIF(選択式⑦!B95:U95,"0")+COUNTIF(選択式⑦!B122:U122,"0")</f>
        <v>69</v>
      </c>
      <c r="I226" s="72"/>
    </row>
    <row r="227" spans="1:9" x14ac:dyDescent="0.4">
      <c r="A227" s="120" t="s">
        <v>2819</v>
      </c>
      <c r="B227" s="121"/>
      <c r="C227" s="121"/>
      <c r="D227" s="121"/>
      <c r="E227" s="121"/>
      <c r="F227" s="121"/>
      <c r="G227" s="118"/>
      <c r="H227" s="64">
        <f>H225+H226</f>
        <v>541</v>
      </c>
      <c r="I227" s="19"/>
    </row>
    <row r="229" spans="1:9" x14ac:dyDescent="0.4">
      <c r="A229" s="49" t="s">
        <v>2837</v>
      </c>
      <c r="I229" s="21"/>
    </row>
    <row r="230" spans="1:9" x14ac:dyDescent="0.4">
      <c r="A230" s="64"/>
      <c r="B230" s="120" t="s">
        <v>2817</v>
      </c>
      <c r="C230" s="121"/>
      <c r="D230" s="121"/>
      <c r="E230" s="121"/>
      <c r="F230" s="121"/>
      <c r="G230" s="118"/>
      <c r="H230" s="64" t="s">
        <v>2834</v>
      </c>
      <c r="I230" s="64" t="s">
        <v>2816</v>
      </c>
    </row>
    <row r="231" spans="1:9" x14ac:dyDescent="0.4">
      <c r="A231" s="64" t="s">
        <v>677</v>
      </c>
      <c r="B231" s="151" t="s">
        <v>785</v>
      </c>
      <c r="C231" s="152"/>
      <c r="D231" s="152"/>
      <c r="E231" s="152"/>
      <c r="F231" s="152"/>
      <c r="G231" s="153"/>
      <c r="H231" s="64">
        <f>COUNTIF(選択式①!B15:U15,"1")+COUNTIF(選択式①!B42:U42,"1")+COUNTIF(選択式①!B69:U69,"1")+COUNTIF(選択式①!B96:U96,"1")+COUNTIF(選択式①!B123:U123,"1")+COUNTIF(選択式②!B15:U15,"1")+COUNTIF(選択式②!B42:U42,"1")+COUNTIF(選択式②!B69:U69,"1")+COUNTIF(選択式②!B96:U96,"1")+COUNTIF(選択式②!B123:U123,"1")+COUNTIF(選択式③!B15:U15,"1")+COUNTIF(選択式③!B42:U42,"1")+COUNTIF(選択式③!B69:U69,"1")+COUNTIF(選択式③!B96:U96,"1")+COUNTIF(選択式③!B123:U123,"1")+COUNTIF(選択式④!B15:U15,"1")+COUNTIF(選択式④!B42:U42,"1")+COUNTIF(選択式④!B69:U69,"1")+COUNTIF(選択式④!B96:U96,"1")+COUNTIF(選択式④!B123:U123,"1")+COUNTIF(選択式⑤!B15:U15,"1")+COUNTIF(選択式⑤!B42:U42,"1")+COUNTIF(選択式⑤!B69:U69,"1")+COUNTIF(選択式⑤!B96:U96,"1")+COUNTIF(選択式⑤!B123:U123,"1")+COUNTIF(選択式⑥!B15:U15,"1")+COUNTIF(選択式⑥!B42:U42,"1")+COUNTIF(選択式⑥!B69:U69,"1")+COUNTIF(選択式⑥!B96:U96,"1")+COUNTIF(選択式⑥!B123:U123,"1")+COUNTIF(選択式⑦!B15:U15,"1")+COUNTIF(選択式⑦!B42:U42,"1")+COUNTIF(選択式⑦!B69:U69,"1")+COUNTIF(選択式⑦!B96:U96,"1")+COUNTIF(選択式⑦!B123:U123,"1")</f>
        <v>10</v>
      </c>
      <c r="I231" s="20">
        <f>H231/$H$235</f>
        <v>2.0876826722338204E-2</v>
      </c>
    </row>
    <row r="232" spans="1:9" x14ac:dyDescent="0.4">
      <c r="A232" s="64" t="s">
        <v>2827</v>
      </c>
      <c r="B232" s="169" t="s">
        <v>786</v>
      </c>
      <c r="C232" s="161"/>
      <c r="D232" s="161"/>
      <c r="E232" s="161"/>
      <c r="F232" s="161"/>
      <c r="G232" s="170"/>
      <c r="H232" s="64">
        <f>COUNTIF(選択式①!B15:U15,"2")+COUNTIF(選択式①!B42:U42,"2")+COUNTIF(選択式①!B69:U69,"2")+COUNTIF(選択式①!B96:U96,"2")+COUNTIF(選択式①!B123:U123,"2")+COUNTIF(選択式②!B15:U15,"2")+COUNTIF(選択式②!B42:U42,"2")+COUNTIF(選択式②!B69:U69,"2")+COUNTIF(選択式②!B96:U96,"2")+COUNTIF(選択式②!B123:U123,"2")+COUNTIF(選択式③!B15:U15,"2")+COUNTIF(選択式③!B42:U42,"2")+COUNTIF(選択式③!B69:U69,"2")+COUNTIF(選択式③!B96:U96,"2")+COUNTIF(選択式③!B123:U123,"2")+COUNTIF(選択式④!B15:U15,"2")+COUNTIF(選択式④!B42:U42,"2")+COUNTIF(選択式④!B69:U69,"2")+COUNTIF(選択式④!B96:U96,"2")+COUNTIF(選択式④!B123:U123,"2")+COUNTIF(選択式⑤!B15:U15,"2")+COUNTIF(選択式⑤!B42:U42,"2")+COUNTIF(選択式⑤!B69:U69,"2")+COUNTIF(選択式⑤!B96:U96,"2")+COUNTIF(選択式⑤!B123:U123,"2")+COUNTIF(選択式⑥!B15:U15,"2")+COUNTIF(選択式⑥!B42:U42,"2")+COUNTIF(選択式⑥!B69:U69,"2")+COUNTIF(選択式⑥!B96:U96,"2")+COUNTIF(選択式⑥!B123:U123,"2")+COUNTIF(選択式⑦!B15:U15,"2")+COUNTIF(選択式⑦!B42:U42,"2")+COUNTIF(選択式⑦!B69:U69,"2")+COUNTIF(選択式⑦!B96:U96,"2")+COUNTIF(選択式⑦!B123:U123,"2")</f>
        <v>112</v>
      </c>
      <c r="I232" s="20">
        <f>H232/$H$235</f>
        <v>0.23382045929018788</v>
      </c>
    </row>
    <row r="233" spans="1:9" x14ac:dyDescent="0.4">
      <c r="A233" s="64" t="s">
        <v>2829</v>
      </c>
      <c r="B233" s="169" t="s">
        <v>787</v>
      </c>
      <c r="C233" s="161"/>
      <c r="D233" s="161"/>
      <c r="E233" s="161"/>
      <c r="F233" s="161"/>
      <c r="G233" s="170"/>
      <c r="H233" s="64">
        <f>COUNTIF(選択式①!B15:U15,"3")+COUNTIF(選択式①!B42:U42,"3")+COUNTIF(選択式①!B69:U69,"3")+COUNTIF(選択式①!B96:U96,"3")+COUNTIF(選択式①!B123:U123,"3")+COUNTIF(選択式②!B15:U15,"3")+COUNTIF(選択式②!B42:U42,"3")+COUNTIF(選択式②!B69:U69,"3")+COUNTIF(選択式②!B96:U96,"3")+COUNTIF(選択式②!B123:U123,"3")+COUNTIF(選択式③!B15:U15,"3")+COUNTIF(選択式③!B42:U42,"3")+COUNTIF(選択式③!B69:U69,"3")+COUNTIF(選択式③!B96:U96,"3")+COUNTIF(選択式③!B123:U123,"3")+COUNTIF(選択式④!B15:U15,"3")+COUNTIF(選択式④!B42:U42,"3")+COUNTIF(選択式④!B69:U69,"3")+COUNTIF(選択式④!B96:U96,"3")+COUNTIF(選択式④!B123:U123,"3")+COUNTIF(選択式⑤!B15:U15,"3")+COUNTIF(選択式⑤!B42:U42,"3")+COUNTIF(選択式⑤!B69:U69,"3")+COUNTIF(選択式⑤!B96:U96,"3")+COUNTIF(選択式⑤!B123:U123,"3")+COUNTIF(選択式⑥!B15:U15,"3")+COUNTIF(選択式⑥!B42:U42,"3")+COUNTIF(選択式⑥!B69:U69,"3")+COUNTIF(選択式⑥!B96:U96,"3")+COUNTIF(選択式⑥!B123:U123,"3")+COUNTIF(選択式⑦!B15:U15,"3")+COUNTIF(選択式⑦!B42:U42,"3")+COUNTIF(選択式⑦!B69:U69,"3")+COUNTIF(選択式⑦!B96:U96,"3")+COUNTIF(選択式⑦!B123:U123,"3")</f>
        <v>259</v>
      </c>
      <c r="I233" s="20">
        <f>H233/$H$235</f>
        <v>0.54070981210855951</v>
      </c>
    </row>
    <row r="234" spans="1:9" ht="19.5" thickBot="1" x14ac:dyDescent="0.45">
      <c r="A234" s="68" t="s">
        <v>681</v>
      </c>
      <c r="B234" s="169" t="s">
        <v>788</v>
      </c>
      <c r="C234" s="161"/>
      <c r="D234" s="161"/>
      <c r="E234" s="161"/>
      <c r="F234" s="161"/>
      <c r="G234" s="170"/>
      <c r="H234" s="68">
        <f>COUNTIF(選択式①!B15:U15,"4")+COUNTIF(選択式①!B42:U42,"4")+COUNTIF(選択式①!B69:U69,"4")+COUNTIF(選択式①!B96:U96,"4")+COUNTIF(選択式①!B123:U123,"4")+COUNTIF(選択式②!B15:U15,"4")+COUNTIF(選択式②!B42:U42,"4")+COUNTIF(選択式②!B69:U69,"4")+COUNTIF(選択式②!B96:U96,"4")+COUNTIF(選択式②!B123:U123,"4")+COUNTIF(選択式③!B15:U15,"4")+COUNTIF(選択式③!B42:U42,"4")+COUNTIF(選択式③!B69:U69,"4")+COUNTIF(選択式③!B96:U96,"4")+COUNTIF(選択式③!B123:U123,"4")+COUNTIF(選択式④!B15:U15,"4")+COUNTIF(選択式④!B42:U42,"4")+COUNTIF(選択式④!B69:U69,"4")+COUNTIF(選択式④!B96:U96,"4")+COUNTIF(選択式④!B123:U123,"4")+COUNTIF(選択式⑤!B15:U15,"4")+COUNTIF(選択式⑤!B42:U42,"4")+COUNTIF(選択式⑤!B69:U69,"4")+COUNTIF(選択式⑤!B96:U96,"4")+COUNTIF(選択式⑤!B123:U123,"4")+COUNTIF(選択式⑥!B15:U15,"4")+COUNTIF(選択式⑥!B42:U42,"4")+COUNTIF(選択式⑥!B69:U69,"4")+COUNTIF(選択式⑥!B96:U96,"4")+COUNTIF(選択式⑥!B123:U123,"4")+COUNTIF(選択式⑦!B15:U15,"4")+COUNTIF(選択式⑦!B42:U42,"4")+COUNTIF(選択式⑦!B69:U69,"4")+COUNTIF(選択式⑦!B96:U96,"4")+COUNTIF(選択式⑦!B123:U123,"4")</f>
        <v>98</v>
      </c>
      <c r="I234" s="94">
        <f>H234/$H$235</f>
        <v>0.20459290187891441</v>
      </c>
    </row>
    <row r="235" spans="1:9" ht="19.5" thickBot="1" x14ac:dyDescent="0.45">
      <c r="A235" s="142" t="s">
        <v>2822</v>
      </c>
      <c r="B235" s="143"/>
      <c r="C235" s="143"/>
      <c r="D235" s="143"/>
      <c r="E235" s="143"/>
      <c r="F235" s="143"/>
      <c r="G235" s="144"/>
      <c r="H235" s="82">
        <f>SUM(H231:H234)</f>
        <v>479</v>
      </c>
      <c r="I235" s="89"/>
    </row>
    <row r="236" spans="1:9" x14ac:dyDescent="0.4">
      <c r="A236" s="145" t="s">
        <v>2818</v>
      </c>
      <c r="B236" s="146"/>
      <c r="C236" s="146"/>
      <c r="D236" s="146"/>
      <c r="E236" s="146"/>
      <c r="F236" s="146"/>
      <c r="G236" s="147"/>
      <c r="H236" s="71">
        <f>COUNTIF(選択式①!B15:U15,"0")+COUNTIF(選択式①!B42:U42,"0")+COUNTIF(選択式①!B69:U69,"0")+COUNTIF(選択式①!B96:U96,"0")+COUNTIF(選択式①!B123:U123,"0")+COUNTIF(選択式②!B15:U15,"0")+COUNTIF(選択式②!B42:U42,"0")+COUNTIF(選択式②!B69:U69,"0")+COUNTIF(選択式②!B96:U96,"0")+COUNTIF(選択式②!B123:U123,"0")+COUNTIF(選択式③!B15:U15,"0")+COUNTIF(選択式③!B42:U42,"0")+COUNTIF(選択式③!B69:U69,"0")+COUNTIF(選択式③!B96:U96,"0")+COUNTIF(選択式③!B123:U123,"0")+COUNTIF(選択式④!B15:U15,"0")+COUNTIF(選択式④!B42:U42,"0")+COUNTIF(選択式④!B69:U69,"0")+COUNTIF(選択式④!B96:U96,"0")+COUNTIF(選択式④!B123:U123,"0")+COUNTIF(選択式⑤!B15:U15,"0")+COUNTIF(選択式⑤!B42:U42,"0")+COUNTIF(選択式⑤!B69:U69,"0")+COUNTIF(選択式⑤!B96:U96,"0")+COUNTIF(選択式⑤!B123:U123,"0")+COUNTIF(選択式⑥!B15:U15,"0")+COUNTIF(選択式⑥!B42:U42,"0")+COUNTIF(選択式⑥!B69:U69,"0")+COUNTIF(選択式⑥!B96:U96,"0")+COUNTIF(選択式⑥!B123:U123,"0")+COUNTIF(選択式⑦!B15:U15,"0")+COUNTIF(選択式⑦!B42:U42,"0")+COUNTIF(選択式⑦!B69:U69,"0")+COUNTIF(選択式⑦!B96:U96,"0")+COUNTIF(選択式⑦!B123:U123,"0")</f>
        <v>62</v>
      </c>
      <c r="I236" s="72"/>
    </row>
    <row r="237" spans="1:9" x14ac:dyDescent="0.4">
      <c r="A237" s="120" t="s">
        <v>2819</v>
      </c>
      <c r="B237" s="121"/>
      <c r="C237" s="121"/>
      <c r="D237" s="121"/>
      <c r="E237" s="121"/>
      <c r="F237" s="121"/>
      <c r="G237" s="118"/>
      <c r="H237" s="64">
        <f>H235+H236</f>
        <v>541</v>
      </c>
      <c r="I237" s="19"/>
    </row>
    <row r="248" spans="1:9" x14ac:dyDescent="0.4">
      <c r="A248" s="49" t="s">
        <v>2838</v>
      </c>
      <c r="I248" s="21"/>
    </row>
    <row r="249" spans="1:9" x14ac:dyDescent="0.4">
      <c r="A249" s="64"/>
      <c r="B249" s="120" t="s">
        <v>2817</v>
      </c>
      <c r="C249" s="121"/>
      <c r="D249" s="121"/>
      <c r="E249" s="121"/>
      <c r="F249" s="121"/>
      <c r="G249" s="118"/>
      <c r="H249" s="64" t="s">
        <v>2834</v>
      </c>
      <c r="I249" s="64" t="s">
        <v>2816</v>
      </c>
    </row>
    <row r="250" spans="1:9" x14ac:dyDescent="0.4">
      <c r="A250" s="64" t="s">
        <v>677</v>
      </c>
      <c r="B250" s="116" t="s">
        <v>785</v>
      </c>
      <c r="C250" s="117"/>
      <c r="D250" s="117"/>
      <c r="E250" s="117"/>
      <c r="F250" s="117"/>
      <c r="G250" s="118"/>
      <c r="H250" s="64">
        <f>COUNTIF(選択式①!B16:U16,"1")+COUNTIF(選択式①!B43:U43,"1")+COUNTIF(選択式①!B70:U70,"1")+COUNTIF(選択式①!B97:U97,"1")+COUNTIF(選択式①!B124:U124,"1")+COUNTIF(選択式②!B16:U16,"1")+COUNTIF(選択式②!B43:U43,"1")+COUNTIF(選択式②!B70:U70,"1")+COUNTIF(選択式②!B97:U97,"1")+COUNTIF(選択式②!B124:U124,"1")+COUNTIF(選択式③!B16:U16,"1")+COUNTIF(選択式③!B43:U43,"1")+COUNTIF(選択式③!B70:U70,"1")+COUNTIF(選択式③!B97:U97,"1")+COUNTIF(選択式③!B124:U124,"1")+COUNTIF(選択式④!B16:U16,"1")+COUNTIF(選択式④!B43:U43,"1")+COUNTIF(選択式④!B70:U70,"1")+COUNTIF(選択式④!B97:U97,"1")+COUNTIF(選択式④!B124:U124,"1")+COUNTIF(選択式⑤!B16:U16,"1")+COUNTIF(選択式⑤!B43:U43,"1")+COUNTIF(選択式⑤!B70:U70,"1")+COUNTIF(選択式⑤!B97:U97,"1")+COUNTIF(選択式⑤!B124:U124,"1")+COUNTIF(選択式⑥!B16:U16,"1")+COUNTIF(選択式⑥!B43:U43,"1")+COUNTIF(選択式⑥!B70:U70,"1")+COUNTIF(選択式⑥!B97:U97,"1")+COUNTIF(選択式⑥!B124:U124,"1")+COUNTIF(選択式⑦!B16:U16,"1")+COUNTIF(選択式⑦!B43:U43,"1")+COUNTIF(選択式⑦!B70:U70,"1")+COUNTIF(選択式⑦!B97:U97,"1")+COUNTIF(選択式⑦!B124:U124,"1")</f>
        <v>13</v>
      </c>
      <c r="I250" s="20">
        <f>H250/$H$254</f>
        <v>2.7310924369747899E-2</v>
      </c>
    </row>
    <row r="251" spans="1:9" x14ac:dyDescent="0.4">
      <c r="A251" s="64" t="s">
        <v>2827</v>
      </c>
      <c r="B251" s="116" t="s">
        <v>786</v>
      </c>
      <c r="C251" s="117"/>
      <c r="D251" s="117"/>
      <c r="E251" s="117"/>
      <c r="F251" s="117"/>
      <c r="G251" s="118"/>
      <c r="H251" s="64">
        <f>COUNTIF(選択式①!B16:U16,"2")+COUNTIF(選択式①!B43:U43,"2")+COUNTIF(選択式①!B70:U70,"2")+COUNTIF(選択式①!B97:U97,"2")+COUNTIF(選択式①!B124:U124,"2")+COUNTIF(選択式②!B16:U16,"2")+COUNTIF(選択式②!B43:U43,"2")+COUNTIF(選択式②!B70:U70,"2")+COUNTIF(選択式②!B97:U97,"2")+COUNTIF(選択式②!B124:U124,"2")+COUNTIF(選択式③!B16:U16,"2")+COUNTIF(選択式③!B43:U43,"2")+COUNTIF(選択式③!B70:U70,"2")+COUNTIF(選択式③!B97:U97,"2")+COUNTIF(選択式③!B124:U124,"2")+COUNTIF(選択式④!B16:U16,"2")+COUNTIF(選択式④!B43:U43,"2")+COUNTIF(選択式④!B70:U70,"2")+COUNTIF(選択式④!B97:U97,"2")+COUNTIF(選択式④!B124:U124,"2")+COUNTIF(選択式⑤!B16:U16,"2")+COUNTIF(選択式⑤!B43:U43,"2")+COUNTIF(選択式⑤!B70:U70,"2")+COUNTIF(選択式⑤!B97:U97,"2")+COUNTIF(選択式⑤!B124:U124,"2")+COUNTIF(選択式⑥!B16:U16,"2")+COUNTIF(選択式⑥!B43:U43,"2")+COUNTIF(選択式⑥!B70:U70,"2")+COUNTIF(選択式⑥!B97:U97,"2")+COUNTIF(選択式⑥!B124:U124,"2")+COUNTIF(選択式⑦!B16:U16,"2")+COUNTIF(選択式⑦!B43:U43,"2")+COUNTIF(選択式⑦!B70:U70,"2")+COUNTIF(選択式⑦!B97:U97,"2")+COUNTIF(選択式⑦!B124:U124,"2")</f>
        <v>116</v>
      </c>
      <c r="I251" s="20">
        <f>H251/$H$254</f>
        <v>0.24369747899159663</v>
      </c>
    </row>
    <row r="252" spans="1:9" x14ac:dyDescent="0.4">
      <c r="A252" s="64" t="s">
        <v>2829</v>
      </c>
      <c r="B252" s="116" t="s">
        <v>787</v>
      </c>
      <c r="C252" s="117"/>
      <c r="D252" s="117"/>
      <c r="E252" s="117"/>
      <c r="F252" s="117"/>
      <c r="G252" s="118"/>
      <c r="H252" s="64">
        <f>COUNTIF(選択式①!B16:U16,"3")+COUNTIF(選択式①!B43:U43,"3")+COUNTIF(選択式①!B70:U70,"3")+COUNTIF(選択式①!B97:U97,"3")+COUNTIF(選択式①!B124:U124,"3")+COUNTIF(選択式②!B16:U16,"3")+COUNTIF(選択式②!B43:U43,"3")+COUNTIF(選択式②!B70:U70,"3")+COUNTIF(選択式②!B97:U97,"3")+COUNTIF(選択式②!B124:U124,"3")+COUNTIF(選択式③!B16:U16,"3")+COUNTIF(選択式③!B43:U43,"3")+COUNTIF(選択式③!B70:U70,"3")+COUNTIF(選択式③!B97:U97,"3")+COUNTIF(選択式③!B124:U124,"3")+COUNTIF(選択式④!B16:U16,"3")+COUNTIF(選択式④!B43:U43,"3")+COUNTIF(選択式④!B70:U70,"3")+COUNTIF(選択式④!B97:U97,"3")+COUNTIF(選択式④!B124:U124,"3")+COUNTIF(選択式⑤!B16:U16,"3")+COUNTIF(選択式⑤!B43:U43,"3")+COUNTIF(選択式⑤!B70:U70,"3")+COUNTIF(選択式⑤!B97:U97,"3")+COUNTIF(選択式⑤!B124:U124,"3")+COUNTIF(選択式⑥!B16:U16,"3")+COUNTIF(選択式⑥!B43:U43,"3")+COUNTIF(選択式⑥!B70:U70,"3")+COUNTIF(選択式⑥!B97:U97,"3")+COUNTIF(選択式⑥!B124:U124,"3")+COUNTIF(選択式⑦!B16:U16,"3")+COUNTIF(選択式⑦!B43:U43,"3")+COUNTIF(選択式⑦!B70:U70,"3")+COUNTIF(選択式⑦!B97:U97,"3")+COUNTIF(選択式⑦!B124:U124,"3")</f>
        <v>288</v>
      </c>
      <c r="I252" s="20">
        <f>H252/$H$254</f>
        <v>0.60504201680672265</v>
      </c>
    </row>
    <row r="253" spans="1:9" ht="19.5" thickBot="1" x14ac:dyDescent="0.45">
      <c r="A253" s="68" t="s">
        <v>681</v>
      </c>
      <c r="B253" s="154" t="s">
        <v>788</v>
      </c>
      <c r="C253" s="155"/>
      <c r="D253" s="155"/>
      <c r="E253" s="155"/>
      <c r="F253" s="155"/>
      <c r="G253" s="156"/>
      <c r="H253" s="68">
        <f>COUNTIF(選択式①!B16:U16,"4")+COUNTIF(選択式①!B43:U43,"4")+COUNTIF(選択式①!B70:U70,"4")+COUNTIF(選択式①!B97:U97,"4")+COUNTIF(選択式①!B124:U124,"4")+COUNTIF(選択式②!B16:U16,"4")+COUNTIF(選択式②!B43:U43,"4")+COUNTIF(選択式②!B70:U70,"4")+COUNTIF(選択式②!B97:U97,"4")+COUNTIF(選択式②!B124:U124,"4")+COUNTIF(選択式③!B16:U16,"4")+COUNTIF(選択式③!B43:U43,"4")+COUNTIF(選択式③!B70:U70,"4")+COUNTIF(選択式③!B97:U97,"4")+COUNTIF(選択式③!B124:U124,"4")+COUNTIF(選択式④!B16:U16,"4")+COUNTIF(選択式④!B43:U43,"4")+COUNTIF(選択式④!B70:U70,"4")+COUNTIF(選択式④!B97:U97,"4")+COUNTIF(選択式④!B124:U124,"4")+COUNTIF(選択式⑤!B16:U16,"4")+COUNTIF(選択式⑤!B43:U43,"4")+COUNTIF(選択式⑤!B70:U70,"4")+COUNTIF(選択式⑤!B97:U97,"4")+COUNTIF(選択式⑤!B124:U124,"4")+COUNTIF(選択式⑥!B16:U16,"4")+COUNTIF(選択式⑥!B43:U43,"4")+COUNTIF(選択式⑥!B70:U70,"4")+COUNTIF(選択式⑥!B97:U97,"4")+COUNTIF(選択式⑥!B124:U124,"4")+COUNTIF(選択式⑦!B16:U16,"4")+COUNTIF(選択式⑦!B43:U43,"4")+COUNTIF(選択式⑦!B70:U70,"4")+COUNTIF(選択式⑦!B97:U97,"4")+COUNTIF(選択式⑦!B124:U124,"4")</f>
        <v>59</v>
      </c>
      <c r="I253" s="94">
        <f>H253/$H$254</f>
        <v>0.12394957983193278</v>
      </c>
    </row>
    <row r="254" spans="1:9" ht="19.5" thickBot="1" x14ac:dyDescent="0.45">
      <c r="A254" s="142" t="s">
        <v>2822</v>
      </c>
      <c r="B254" s="143"/>
      <c r="C254" s="143"/>
      <c r="D254" s="143"/>
      <c r="E254" s="143"/>
      <c r="F254" s="143"/>
      <c r="G254" s="144"/>
      <c r="H254" s="82">
        <f>SUM(H250:H253)</f>
        <v>476</v>
      </c>
      <c r="I254" s="89"/>
    </row>
    <row r="255" spans="1:9" x14ac:dyDescent="0.4">
      <c r="A255" s="145" t="s">
        <v>2818</v>
      </c>
      <c r="B255" s="146"/>
      <c r="C255" s="146"/>
      <c r="D255" s="146"/>
      <c r="E255" s="146"/>
      <c r="F255" s="146"/>
      <c r="G255" s="147"/>
      <c r="H255" s="34">
        <f>COUNTIF(選択式①!B16:U16,"0")+COUNTIF(選択式①!B43:U43,"0")+COUNTIF(選択式①!B70:U70,"0")+COUNTIF(選択式①!B97:U97,"0")+COUNTIF(選択式①!B124:U124,"0")+COUNTIF(選択式②!B16:U16,"0")+COUNTIF(選択式②!B43:U43,"0")+COUNTIF(選択式②!B70:U70,"0")+COUNTIF(選択式②!B97:U97,"0")+COUNTIF(選択式②!B124:U124,"0")+COUNTIF(選択式③!B16:U16,"0")+COUNTIF(選択式③!B43:U43,"0")+COUNTIF(選択式③!B70:U70,"0")+COUNTIF(選択式③!B97:U97,"0")+COUNTIF(選択式③!B124:U124,"0")+COUNTIF(選択式④!B16:U16,"0")+COUNTIF(選択式④!B43:U43,"0")+COUNTIF(選択式④!B70:U70,"0")+COUNTIF(選択式④!B97:U97,"0")+COUNTIF(選択式④!B124:U124,"0")+COUNTIF(選択式⑤!B16:U16,"0")+COUNTIF(選択式⑤!B43:U43,"0")+COUNTIF(選択式⑤!B70:U70,"0")+COUNTIF(選択式⑤!B97:U97,"0")+COUNTIF(選択式⑤!B124:U124,"0")+COUNTIF(選択式⑥!B16:U16,"0")+COUNTIF(選択式⑥!B43:U43,"0")+COUNTIF(選択式⑥!B70:U70,"0")+COUNTIF(選択式⑥!B97:U97,"0")+COUNTIF(選択式⑥!B124:U124,"0")+COUNTIF(選択式⑦!B16:U16,"0")+COUNTIF(選択式⑦!B43:U43,"0")+COUNTIF(選択式⑦!B70:U70,"0")+COUNTIF(選択式⑦!B97:U97,"0")+COUNTIF(選択式⑦!B124:U124,"0")</f>
        <v>65</v>
      </c>
      <c r="I255" s="92"/>
    </row>
    <row r="256" spans="1:9" x14ac:dyDescent="0.4">
      <c r="A256" s="120" t="s">
        <v>2819</v>
      </c>
      <c r="B256" s="121"/>
      <c r="C256" s="121"/>
      <c r="D256" s="121"/>
      <c r="E256" s="121"/>
      <c r="F256" s="121"/>
      <c r="G256" s="118"/>
      <c r="H256" s="64">
        <f>H254+H255</f>
        <v>541</v>
      </c>
      <c r="I256" s="19"/>
    </row>
    <row r="258" spans="1:9" x14ac:dyDescent="0.4">
      <c r="A258" s="49" t="s">
        <v>2839</v>
      </c>
    </row>
    <row r="259" spans="1:9" x14ac:dyDescent="0.4">
      <c r="A259" s="64"/>
      <c r="B259" s="120" t="s">
        <v>2817</v>
      </c>
      <c r="C259" s="121"/>
      <c r="D259" s="121"/>
      <c r="E259" s="121"/>
      <c r="F259" s="121"/>
      <c r="G259" s="118"/>
      <c r="H259" s="64" t="s">
        <v>2834</v>
      </c>
      <c r="I259" s="64" t="s">
        <v>2816</v>
      </c>
    </row>
    <row r="260" spans="1:9" x14ac:dyDescent="0.4">
      <c r="A260" s="64" t="s">
        <v>677</v>
      </c>
      <c r="B260" s="116" t="s">
        <v>785</v>
      </c>
      <c r="C260" s="117"/>
      <c r="D260" s="117"/>
      <c r="E260" s="117"/>
      <c r="F260" s="117"/>
      <c r="G260" s="118"/>
      <c r="H260" s="64">
        <f>COUNTIF(選択式①!B17:U17,"1")+COUNTIF(選択式①!B44:U44,"1")+COUNTIF(選択式①!B71:U71,"1")+COUNTIF(選択式①!B98:U98,"1")+COUNTIF(選択式①!B125:U125,"1")+COUNTIF(選択式②!B17:U17,"1")+COUNTIF(選択式②!B44:U44,"1")+COUNTIF(選択式②!B71:U71,"1")+COUNTIF(選択式②!B98:U98,"1")+COUNTIF(選択式②!B125:U125,"1")+COUNTIF(選択式③!B17:U17,"1")+COUNTIF(選択式③!B44:U44,"1")+COUNTIF(選択式③!B71:U71,"1")+COUNTIF(選択式③!B98:U98,"1")+COUNTIF(選択式③!B125:U125,"1")+COUNTIF(選択式④!B17:U17,"1")+COUNTIF(選択式④!B44:U44,"1")+COUNTIF(選択式④!B71:U71,"1")+COUNTIF(選択式④!B98:U98,"1")+COUNTIF(選択式④!B125:U125,"1")+COUNTIF(選択式⑤!B17:U17,"1")+COUNTIF(選択式⑤!B44:U44,"1")+COUNTIF(選択式⑤!B71:U71,"1")+COUNTIF(選択式⑤!B98:U98,"1")+COUNTIF(選択式⑤!B125:U125,"1")+COUNTIF(選択式⑥!B17:U17,"1")+COUNTIF(選択式⑥!B44:U44,"1")+COUNTIF(選択式⑥!B71:U71,"1")+COUNTIF(選択式⑥!B98:U98,"1")+COUNTIF(選択式⑥!B125:U125,"1")+COUNTIF(選択式⑦!B17:U17,"1")+COUNTIF(選択式⑦!B44:U44,"1")+COUNTIF(選択式⑦!B71:U71,"1")+COUNTIF(選択式⑦!B98:U98,"1")+COUNTIF(選択式⑦!B125:U125,"1")</f>
        <v>8</v>
      </c>
      <c r="I260" s="20">
        <f>H260/$H$264</f>
        <v>1.6771488469601678E-2</v>
      </c>
    </row>
    <row r="261" spans="1:9" x14ac:dyDescent="0.4">
      <c r="A261" s="64" t="s">
        <v>2827</v>
      </c>
      <c r="B261" s="116" t="s">
        <v>786</v>
      </c>
      <c r="C261" s="117"/>
      <c r="D261" s="117"/>
      <c r="E261" s="117"/>
      <c r="F261" s="117"/>
      <c r="G261" s="118"/>
      <c r="H261" s="64">
        <f>COUNTIF(選択式①!B17:U17,"2")+COUNTIF(選択式①!B44:U44,"2")+COUNTIF(選択式①!B71:U71,"2")+COUNTIF(選択式①!B98:U98,"2")+COUNTIF(選択式①!B125:U125,"2")+COUNTIF(選択式②!B17:U17,"2")+COUNTIF(選択式②!B44:U44,"2")+COUNTIF(選択式②!B71:U71,"2")+COUNTIF(選択式②!B98:U98,"2")+COUNTIF(選択式②!B125:U125,"2")+COUNTIF(選択式③!B17:U17,"2")+COUNTIF(選択式③!B44:U44,"2")+COUNTIF(選択式③!B71:U71,"2")+COUNTIF(選択式③!B98:U98,"2")+COUNTIF(選択式③!B125:U125,"2")+COUNTIF(選択式④!B17:U17,"2")+COUNTIF(選択式④!B44:U44,"2")+COUNTIF(選択式④!B71:U71,"2")+COUNTIF(選択式④!B98:U98,"2")+COUNTIF(選択式④!B125:U125,"2")+COUNTIF(選択式⑤!B17:U17,"2")+COUNTIF(選択式⑤!B44:U44,"2")+COUNTIF(選択式⑤!B71:U71,"2")+COUNTIF(選択式⑤!B98:U98,"2")+COUNTIF(選択式⑤!B125:U125,"2")+COUNTIF(選択式⑥!B17:U17,"2")+COUNTIF(選択式⑥!B44:U44,"2")+COUNTIF(選択式⑥!B71:U71,"2")+COUNTIF(選択式⑥!B98:U98,"2")+COUNTIF(選択式⑥!B125:U125,"2")+COUNTIF(選択式⑦!B17:U17,"2")+COUNTIF(選択式⑦!B44:U44,"2")+COUNTIF(選択式⑦!B71:U71,"2")+COUNTIF(選択式⑦!B98:U98,"2")+COUNTIF(選択式⑦!B125:U125,"2")</f>
        <v>83</v>
      </c>
      <c r="I261" s="20">
        <f>H261/$H$264</f>
        <v>0.17400419287211741</v>
      </c>
    </row>
    <row r="262" spans="1:9" x14ac:dyDescent="0.4">
      <c r="A262" s="64" t="s">
        <v>2829</v>
      </c>
      <c r="B262" s="116" t="s">
        <v>787</v>
      </c>
      <c r="C262" s="117"/>
      <c r="D262" s="117"/>
      <c r="E262" s="117"/>
      <c r="F262" s="117"/>
      <c r="G262" s="118"/>
      <c r="H262" s="64">
        <f>COUNTIF(選択式①!B17:U17,"3")+COUNTIF(選択式①!B44:U44,"3")+COUNTIF(選択式①!B71:U71,"3")+COUNTIF(選択式①!B98:U98,"3")+COUNTIF(選択式①!B125:U125,"3")+COUNTIF(選択式②!B17:U17,"3")+COUNTIF(選択式②!B44:U44,"3")+COUNTIF(選択式②!B71:U71,"3")+COUNTIF(選択式②!B98:U98,"3")+COUNTIF(選択式②!B125:U125,"3")+COUNTIF(選択式③!B17:U17,"3")+COUNTIF(選択式③!B44:U44,"3")+COUNTIF(選択式③!B71:U71,"3")+COUNTIF(選択式③!B98:U98,"3")+COUNTIF(選択式③!B125:U125,"3")+COUNTIF(選択式④!B17:U17,"3")+COUNTIF(選択式④!B44:U44,"3")+COUNTIF(選択式④!B71:U71,"3")+COUNTIF(選択式④!B98:U98,"3")+COUNTIF(選択式④!B125:U125,"3")+COUNTIF(選択式⑤!B17:U17,"3")+COUNTIF(選択式⑤!B44:U44,"3")+COUNTIF(選択式⑤!B71:U71,"3")+COUNTIF(選択式⑤!B98:U98,"3")+COUNTIF(選択式⑤!B125:U125,"3")+COUNTIF(選択式⑥!B17:U17,"3")+COUNTIF(選択式⑥!B44:U44,"3")+COUNTIF(選択式⑥!B71:U71,"3")+COUNTIF(選択式⑥!B98:U98,"3")+COUNTIF(選択式⑥!B125:U125,"3")+COUNTIF(選択式⑦!B17:U17,"3")+COUNTIF(選択式⑦!B44:U44,"3")+COUNTIF(選択式⑦!B71:U71,"3")+COUNTIF(選択式⑦!B98:U98,"3")+COUNTIF(選択式⑦!B125:U125,"3")</f>
        <v>242</v>
      </c>
      <c r="I262" s="20">
        <f>H262/$H$264</f>
        <v>0.5073375262054507</v>
      </c>
    </row>
    <row r="263" spans="1:9" ht="19.5" thickBot="1" x14ac:dyDescent="0.45">
      <c r="A263" s="68" t="s">
        <v>681</v>
      </c>
      <c r="B263" s="151" t="s">
        <v>788</v>
      </c>
      <c r="C263" s="152"/>
      <c r="D263" s="152"/>
      <c r="E263" s="152"/>
      <c r="F263" s="152"/>
      <c r="G263" s="153"/>
      <c r="H263" s="68">
        <f>COUNTIF(選択式①!B17:U17,"4")+COUNTIF(選択式①!B44:U44,"4")+COUNTIF(選択式①!B71:U71,"4")+COUNTIF(選択式①!B98:U98,"4")+COUNTIF(選択式①!B125:U125,"4")+COUNTIF(選択式②!B17:U17,"4")+COUNTIF(選択式②!B44:U44,"4")+COUNTIF(選択式②!B71:U71,"4")+COUNTIF(選択式②!B98:U98,"4")+COUNTIF(選択式②!B125:U125,"4")+COUNTIF(選択式③!B17:U17,"4")+COUNTIF(選択式③!B44:U44,"4")+COUNTIF(選択式③!B71:U71,"4")+COUNTIF(選択式③!B98:U98,"4")+COUNTIF(選択式③!B125:U125,"4")+COUNTIF(選択式④!B17:U17,"4")+COUNTIF(選択式④!B44:U44,"4")+COUNTIF(選択式④!B71:U71,"4")+COUNTIF(選択式④!B98:U98,"4")+COUNTIF(選択式④!B125:U125,"4")+COUNTIF(選択式⑤!B17:U17,"4")+COUNTIF(選択式⑤!B44:U44,"4")+COUNTIF(選択式⑤!B71:U71,"4")+COUNTIF(選択式⑤!B98:U98,"4")+COUNTIF(選択式⑤!B125:U125,"4")+COUNTIF(選択式⑥!B17:U17,"4")+COUNTIF(選択式⑥!B44:U44,"4")+COUNTIF(選択式⑥!B71:U71,"4")+COUNTIF(選択式⑥!B98:U98,"4")+COUNTIF(選択式⑥!B125:U125,"4")+COUNTIF(選択式⑦!B17:U17,"4")+COUNTIF(選択式⑦!B44:U44,"4")+COUNTIF(選択式⑦!B71:U71,"4")+COUNTIF(選択式⑦!B98:U98,"4")+COUNTIF(選択式⑦!B125:U125,"4")</f>
        <v>144</v>
      </c>
      <c r="I263" s="94">
        <f>H263/$H$264</f>
        <v>0.30188679245283018</v>
      </c>
    </row>
    <row r="264" spans="1:9" ht="19.5" thickBot="1" x14ac:dyDescent="0.45">
      <c r="A264" s="142" t="s">
        <v>2822</v>
      </c>
      <c r="B264" s="143"/>
      <c r="C264" s="143"/>
      <c r="D264" s="143"/>
      <c r="E264" s="143"/>
      <c r="F264" s="143"/>
      <c r="G264" s="144"/>
      <c r="H264" s="82">
        <f>SUM(H260:H263)</f>
        <v>477</v>
      </c>
      <c r="I264" s="89"/>
    </row>
    <row r="265" spans="1:9" x14ac:dyDescent="0.4">
      <c r="A265" s="145" t="s">
        <v>2818</v>
      </c>
      <c r="B265" s="146"/>
      <c r="C265" s="146"/>
      <c r="D265" s="146"/>
      <c r="E265" s="146"/>
      <c r="F265" s="146"/>
      <c r="G265" s="147"/>
      <c r="H265" s="71">
        <f>COUNTIF(選択式①!B17:U17,"0")+COUNTIF(選択式①!B44:U44,"0")+COUNTIF(選択式①!B71:U71,"0")+COUNTIF(選択式①!B98:U98,"0")+COUNTIF(選択式①!B125:U125,"0")+COUNTIF(選択式②!B17:U17,"0")+COUNTIF(選択式②!B44:U44,"0")+COUNTIF(選択式②!B71:U71,"0")+COUNTIF(選択式②!B98:U98,"0")+COUNTIF(選択式②!B125:U125,"0")+COUNTIF(選択式③!B17:U17,"0")+COUNTIF(選択式③!B44:U44,"0")+COUNTIF(選択式③!B71:U71,"0")+COUNTIF(選択式③!B98:U98,"0")+COUNTIF(選択式③!B125:U125,"0")+COUNTIF(選択式④!B17:U17,"0")+COUNTIF(選択式④!B44:U44,"0")+COUNTIF(選択式④!B71:U71,"0")+COUNTIF(選択式④!B98:U98,"0")+COUNTIF(選択式④!B125:U125,"0")+COUNTIF(選択式⑤!B17:U17,"0")+COUNTIF(選択式⑤!B44:U44,"0")+COUNTIF(選択式⑤!B71:U71,"0")+COUNTIF(選択式⑤!B98:U98,"0")+COUNTIF(選択式⑤!B125:U125,"0")+COUNTIF(選択式⑥!B17:U17,"0")+COUNTIF(選択式⑥!B44:U44,"0")+COUNTIF(選択式⑥!B71:U71,"0")+COUNTIF(選択式⑥!B98:U98,"0")+COUNTIF(選択式⑥!B125:U125,"0")+COUNTIF(選択式⑦!B17:U17,"0")+COUNTIF(選択式⑦!B44:U44,"0")+COUNTIF(選択式⑦!B71:U71,"0")+COUNTIF(選択式⑦!B98:U98,"0")+COUNTIF(選択式⑦!B125:U125,"0")</f>
        <v>64</v>
      </c>
      <c r="I265" s="72"/>
    </row>
    <row r="266" spans="1:9" x14ac:dyDescent="0.4">
      <c r="A266" s="120" t="s">
        <v>2819</v>
      </c>
      <c r="B266" s="121"/>
      <c r="C266" s="121"/>
      <c r="D266" s="121"/>
      <c r="E266" s="121"/>
      <c r="F266" s="121"/>
      <c r="G266" s="118"/>
      <c r="H266" s="64">
        <f>H264+H265</f>
        <v>541</v>
      </c>
      <c r="I266" s="19"/>
    </row>
    <row r="268" spans="1:9" x14ac:dyDescent="0.4">
      <c r="A268" s="49" t="s">
        <v>2840</v>
      </c>
    </row>
    <row r="269" spans="1:9" x14ac:dyDescent="0.4">
      <c r="A269" s="64"/>
      <c r="B269" s="120" t="s">
        <v>2817</v>
      </c>
      <c r="C269" s="121"/>
      <c r="D269" s="121"/>
      <c r="E269" s="121"/>
      <c r="F269" s="121"/>
      <c r="G269" s="118"/>
      <c r="H269" s="64" t="s">
        <v>2834</v>
      </c>
      <c r="I269" s="64" t="s">
        <v>2816</v>
      </c>
    </row>
    <row r="270" spans="1:9" x14ac:dyDescent="0.4">
      <c r="A270" s="64" t="s">
        <v>677</v>
      </c>
      <c r="B270" s="116" t="s">
        <v>785</v>
      </c>
      <c r="C270" s="117"/>
      <c r="D270" s="117"/>
      <c r="E270" s="117"/>
      <c r="F270" s="117"/>
      <c r="G270" s="118"/>
      <c r="H270" s="64">
        <f>COUNTIF(選択式①!B18:U18,"1")+COUNTIF(選択式①!B45:U45,"1")+COUNTIF(選択式①!B72:U72,"1")+COUNTIF(選択式①!B99:U99,"1")+COUNTIF(選択式①!B126:U126,"1")+COUNTIF(選択式②!B18:U18,"1")+COUNTIF(選択式②!B45:U45,"1")+COUNTIF(選択式②!B72:U72,"1")+COUNTIF(選択式②!B99:U99,"1")+COUNTIF(選択式②!B126:U126,"1")+COUNTIF(選択式③!B18:U18,"1")+COUNTIF(選択式③!B45:U45,"1")+COUNTIF(選択式③!B72:U72,"1")+COUNTIF(選択式③!B99:U99,"1")+COUNTIF(選択式③!B126:U126,"1")+COUNTIF(選択式④!B18:U18,"1")+COUNTIF(選択式④!B45:U45,"1")+COUNTIF(選択式④!B72:U72,"1")+COUNTIF(選択式④!B99:U99,"1")+COUNTIF(選択式④!B126:U126,"1")+COUNTIF(選択式⑤!B18:U18,"1")+COUNTIF(選択式⑤!B45:U45,"1")+COUNTIF(選択式⑤!B72:U72,"1")+COUNTIF(選択式⑤!B99:U99,"1")+COUNTIF(選択式⑤!B126:U126,"1")+COUNTIF(選択式⑥!B18:U18,"1")+COUNTIF(選択式⑥!B45:U45,"1")+COUNTIF(選択式⑥!B72:U72,"1")+COUNTIF(選択式⑥!B99:U99,"1")+COUNTIF(選択式⑥!B126:U126,"1")+COUNTIF(選択式⑦!B18:U18,"1")+COUNTIF(選択式⑦!B45:U45,"1")+COUNTIF(選択式⑦!B72:U72,"1")+COUNTIF(選択式⑦!B99:U99,"1")+COUNTIF(選択式⑦!B126:U126,"1")</f>
        <v>2</v>
      </c>
      <c r="I270" s="20">
        <f>H270/$H$274</f>
        <v>4.2016806722689074E-3</v>
      </c>
    </row>
    <row r="271" spans="1:9" x14ac:dyDescent="0.4">
      <c r="A271" s="64" t="s">
        <v>2827</v>
      </c>
      <c r="B271" s="116" t="s">
        <v>786</v>
      </c>
      <c r="C271" s="117"/>
      <c r="D271" s="117"/>
      <c r="E271" s="117"/>
      <c r="F271" s="117"/>
      <c r="G271" s="118"/>
      <c r="H271" s="64">
        <f>COUNTIF(選択式①!B18:U18,"2")+COUNTIF(選択式①!B45:U45,"2")+COUNTIF(選択式①!B72:U72,"2")+COUNTIF(選択式①!B99:U99,"2")+COUNTIF(選択式①!B126:U126,"2")+COUNTIF(選択式②!B18:U18,"2")+COUNTIF(選択式②!B45:U45,"2")+COUNTIF(選択式②!B72:U72,"2")+COUNTIF(選択式②!B99:U99,"2")+COUNTIF(選択式②!B126:U126,"2")+COUNTIF(選択式③!B18:U18,"2")+COUNTIF(選択式③!B45:U45,"2")+COUNTIF(選択式③!B72:U72,"2")+COUNTIF(選択式③!B99:U99,"2")+COUNTIF(選択式③!B126:U126,"2")+COUNTIF(選択式④!B18:U18,"2")+COUNTIF(選択式④!B45:U45,"2")+COUNTIF(選択式④!B72:U72,"2")+COUNTIF(選択式④!B99:U99,"2")+COUNTIF(選択式④!B126:U126,"2")+COUNTIF(選択式⑤!B18:U18,"2")+COUNTIF(選択式⑤!B45:U45,"2")+COUNTIF(選択式⑤!B72:U72,"2")+COUNTIF(選択式⑤!B99:U99,"2")+COUNTIF(選択式⑤!B126:U126,"2")+COUNTIF(選択式⑥!B18:U18,"2")+COUNTIF(選択式⑥!B45:U45,"2")+COUNTIF(選択式⑥!B72:U72,"2")+COUNTIF(選択式⑥!B99:U99,"2")+COUNTIF(選択式⑥!B126:U126,"2")+COUNTIF(選択式⑦!B18:U18,"2")+COUNTIF(選択式⑦!B45:U45,"2")+COUNTIF(選択式⑦!B72:U72,"2")+COUNTIF(選択式⑦!B99:U99,"2")+COUNTIF(選択式⑦!B126:U126,"2")</f>
        <v>16</v>
      </c>
      <c r="I271" s="20">
        <f>H271/$H$274</f>
        <v>3.3613445378151259E-2</v>
      </c>
    </row>
    <row r="272" spans="1:9" x14ac:dyDescent="0.4">
      <c r="A272" s="64" t="s">
        <v>2829</v>
      </c>
      <c r="B272" s="116" t="s">
        <v>787</v>
      </c>
      <c r="C272" s="117"/>
      <c r="D272" s="117"/>
      <c r="E272" s="117"/>
      <c r="F272" s="117"/>
      <c r="G272" s="118"/>
      <c r="H272" s="64">
        <f>COUNTIF(選択式①!B18:U18,"3")+COUNTIF(選択式①!B45:U45,"3")+COUNTIF(選択式①!B72:U72,"3")+COUNTIF(選択式①!B99:U99,"3")+COUNTIF(選択式①!B126:U126,"3")+COUNTIF(選択式②!B18:U18,"3")+COUNTIF(選択式②!B45:U45,"3")+COUNTIF(選択式②!B72:U72,"3")+COUNTIF(選択式②!B99:U99,"3")+COUNTIF(選択式②!B126:U126,"3")+COUNTIF(選択式③!B18:U18,"3")+COUNTIF(選択式③!B45:U45,"3")+COUNTIF(選択式③!B72:U72,"3")+COUNTIF(選択式③!B99:U99,"3")+COUNTIF(選択式③!B126:U126,"3")+COUNTIF(選択式④!B18:U18,"3")+COUNTIF(選択式④!B45:U45,"3")+COUNTIF(選択式④!B72:U72,"3")+COUNTIF(選択式④!B99:U99,"3")+COUNTIF(選択式④!B126:U126,"3")+COUNTIF(選択式⑤!B18:U18,"3")+COUNTIF(選択式⑤!B45:U45,"3")+COUNTIF(選択式⑤!B72:U72,"3")+COUNTIF(選択式⑤!B99:U99,"3")+COUNTIF(選択式⑤!B126:U126,"3")+COUNTIF(選択式⑥!B18:U18,"3")+COUNTIF(選択式⑥!B45:U45,"3")+COUNTIF(選択式⑥!B72:U72,"3")+COUNTIF(選択式⑥!B99:U99,"3")+COUNTIF(選択式⑥!B126:U126,"3")+COUNTIF(選択式⑦!B18:U18,"3")+COUNTIF(選択式⑦!B45:U45,"3")+COUNTIF(選択式⑦!B72:U72,"3")+COUNTIF(選択式⑦!B99:U99,"3")+COUNTIF(選択式⑦!B126:U126,"3")</f>
        <v>208</v>
      </c>
      <c r="I272" s="20">
        <f>H272/$H$274</f>
        <v>0.43697478991596639</v>
      </c>
    </row>
    <row r="273" spans="1:9" ht="19.5" thickBot="1" x14ac:dyDescent="0.45">
      <c r="A273" s="68" t="s">
        <v>681</v>
      </c>
      <c r="B273" s="154" t="s">
        <v>788</v>
      </c>
      <c r="C273" s="155"/>
      <c r="D273" s="155"/>
      <c r="E273" s="155"/>
      <c r="F273" s="155"/>
      <c r="G273" s="156"/>
      <c r="H273" s="68">
        <f>COUNTIF(選択式①!B18:U18,"4")+COUNTIF(選択式①!B45:U45,"4")+COUNTIF(選択式①!B72:U72,"4")+COUNTIF(選択式①!B99:U99,"4")+COUNTIF(選択式①!B126:U126,"4")+COUNTIF(選択式②!B18:U18,"4")+COUNTIF(選択式②!B45:U45,"4")+COUNTIF(選択式②!B72:U72,"4")+COUNTIF(選択式②!B99:U99,"4")+COUNTIF(選択式②!B126:U126,"4")+COUNTIF(選択式③!B18:U18,"4")+COUNTIF(選択式③!B45:U45,"4")+COUNTIF(選択式③!B72:U72,"4")+COUNTIF(選択式③!B99:U99,"4")+COUNTIF(選択式③!B126:U126,"4")+COUNTIF(選択式④!B18:U18,"4")+COUNTIF(選択式④!B45:U45,"4")+COUNTIF(選択式④!B72:U72,"4")+COUNTIF(選択式④!B99:U99,"4")+COUNTIF(選択式④!B126:U126,"4")+COUNTIF(選択式⑤!B18:U18,"4")+COUNTIF(選択式⑤!B45:U45,"4")+COUNTIF(選択式⑤!B72:U72,"4")+COUNTIF(選択式⑤!B99:U99,"4")+COUNTIF(選択式⑤!B126:U126,"4")+COUNTIF(選択式⑥!B18:U18,"4")+COUNTIF(選択式⑥!B45:U45,"4")+COUNTIF(選択式⑥!B72:U72,"4")+COUNTIF(選択式⑥!B99:U99,"4")+COUNTIF(選択式⑥!B126:U126,"4")+COUNTIF(選択式⑦!B18:U18,"4")+COUNTIF(選択式⑦!B45:U45,"4")+COUNTIF(選択式⑦!B72:U72,"4")+COUNTIF(選択式⑦!B99:U99,"4")+COUNTIF(選択式⑦!B126:U126,"4")</f>
        <v>250</v>
      </c>
      <c r="I273" s="94">
        <f>H273/$H$274</f>
        <v>0.52521008403361347</v>
      </c>
    </row>
    <row r="274" spans="1:9" ht="19.5" thickBot="1" x14ac:dyDescent="0.45">
      <c r="A274" s="142" t="s">
        <v>2822</v>
      </c>
      <c r="B274" s="143"/>
      <c r="C274" s="143"/>
      <c r="D274" s="143"/>
      <c r="E274" s="143"/>
      <c r="F274" s="143"/>
      <c r="G274" s="144"/>
      <c r="H274" s="82">
        <f>SUM(H270:H273)</f>
        <v>476</v>
      </c>
      <c r="I274" s="89"/>
    </row>
    <row r="275" spans="1:9" x14ac:dyDescent="0.4">
      <c r="A275" s="145" t="s">
        <v>2818</v>
      </c>
      <c r="B275" s="146"/>
      <c r="C275" s="146"/>
      <c r="D275" s="146"/>
      <c r="E275" s="146"/>
      <c r="F275" s="146"/>
      <c r="G275" s="147"/>
      <c r="H275" s="71">
        <f>COUNTIF(選択式①!B18:U18,"0")+COUNTIF(選択式①!B45:U45,"0")+COUNTIF(選択式①!B72:U72,"0")+COUNTIF(選択式①!B99:U99,"0")+COUNTIF(選択式①!B126:U126,"0")+COUNTIF(選択式②!B18:U18,"0")+COUNTIF(選択式②!B45:U45,"0")+COUNTIF(選択式②!B72:U72,"0")+COUNTIF(選択式②!B99:U99,"0")+COUNTIF(選択式②!B126:U126,"0")+COUNTIF(選択式③!B18:U18,"0")+COUNTIF(選択式③!B45:U45,"0")+COUNTIF(選択式③!B72:U72,"0")+COUNTIF(選択式③!B99:U99,"0")+COUNTIF(選択式③!B126:U126,"0")+COUNTIF(選択式④!B18:U18,"0")+COUNTIF(選択式④!B45:U45,"0")+COUNTIF(選択式④!B72:U72,"0")+COUNTIF(選択式④!B99:U99,"0")+COUNTIF(選択式④!B126:U126,"0")+COUNTIF(選択式⑤!B18:U18,"0")+COUNTIF(選択式⑤!B45:U45,"0")+COUNTIF(選択式⑤!B72:U72,"0")+COUNTIF(選択式⑤!B99:U99,"0")+COUNTIF(選択式⑤!B126:U126,"0")+COUNTIF(選択式⑥!B18:U18,"0")+COUNTIF(選択式⑥!B45:U45,"0")+COUNTIF(選択式⑥!B72:U72,"0")+COUNTIF(選択式⑥!B99:U99,"0")+COUNTIF(選択式⑥!B126:U126,"0")+COUNTIF(選択式⑦!B18:U18,"0")+COUNTIF(選択式⑦!B45:U45,"0")+COUNTIF(選択式⑦!B72:U72,"0")+COUNTIF(選択式⑦!B99:U99,"0")+COUNTIF(選択式⑦!B126:U126,"0")</f>
        <v>65</v>
      </c>
      <c r="I275" s="72"/>
    </row>
    <row r="276" spans="1:9" x14ac:dyDescent="0.4">
      <c r="A276" s="120" t="s">
        <v>2819</v>
      </c>
      <c r="B276" s="121"/>
      <c r="C276" s="121"/>
      <c r="D276" s="121"/>
      <c r="E276" s="121"/>
      <c r="F276" s="121"/>
      <c r="G276" s="118"/>
      <c r="H276" s="64">
        <f>H274+H275</f>
        <v>541</v>
      </c>
      <c r="I276" s="19"/>
    </row>
    <row r="278" spans="1:9" x14ac:dyDescent="0.4">
      <c r="A278" s="49" t="s">
        <v>2890</v>
      </c>
    </row>
    <row r="279" spans="1:9" x14ac:dyDescent="0.4">
      <c r="A279" s="64"/>
      <c r="B279" s="120" t="s">
        <v>2817</v>
      </c>
      <c r="C279" s="121"/>
      <c r="D279" s="121"/>
      <c r="E279" s="121"/>
      <c r="F279" s="121"/>
      <c r="G279" s="118"/>
      <c r="H279" s="64" t="s">
        <v>2834</v>
      </c>
      <c r="I279" s="64" t="s">
        <v>2816</v>
      </c>
    </row>
    <row r="280" spans="1:9" x14ac:dyDescent="0.4">
      <c r="A280" s="64" t="s">
        <v>677</v>
      </c>
      <c r="B280" s="116" t="s">
        <v>785</v>
      </c>
      <c r="C280" s="117"/>
      <c r="D280" s="117"/>
      <c r="E280" s="117"/>
      <c r="F280" s="117"/>
      <c r="G280" s="118"/>
      <c r="H280" s="64">
        <f>COUNTIF(選択式①!B19:U19,"1")+COUNTIF(選択式①!B46:U46,"1")+COUNTIF(選択式①!B73:U73,"1")+COUNTIF(選択式①!B100:U100,"1")+COUNTIF(選択式①!B127:U127,"1")+COUNTIF(選択式②!B19:U19,"1")+COUNTIF(選択式②!B46:U46,"1")+COUNTIF(選択式②!B73:U73,"1")+COUNTIF(選択式②!B100:U100,"1")+COUNTIF(選択式②!B127:U127,"1")+COUNTIF(選択式③!B19:U19,"1")+COUNTIF(選択式③!B46:U46,"1")+COUNTIF(選択式③!B73:U73,"1")+COUNTIF(選択式③!B100:U100,"1")+COUNTIF(選択式③!B127:U127,"1")+COUNTIF(選択式④!B19:U19,"1")+COUNTIF(選択式④!B46:U46,"1")+COUNTIF(選択式④!B73:U73,"1")+COUNTIF(選択式④!B100:U100,"1")+COUNTIF(選択式④!B127:U127,"1")+COUNTIF(選択式⑤!B19:U19,"1")+COUNTIF(選択式⑤!B46:U46,"1")+COUNTIF(選択式⑤!B73:U73,"1")+COUNTIF(選択式⑤!B100:U100,"1")+COUNTIF(選択式⑤!B127:U127,"1")+COUNTIF(選択式⑥!B19:U19,"1")+COUNTIF(選択式⑥!B46:U46,"1")+COUNTIF(選択式⑥!B73:U73,"1")+COUNTIF(選択式⑥!B100:U100,"1")+COUNTIF(選択式⑥!B127:U127,"1")+COUNTIF(選択式⑦!B19:U19,"1")+COUNTIF(選択式⑦!B46:U46,"1")+COUNTIF(選択式⑦!B73:U73,"1")+COUNTIF(選択式⑦!B100:U100,"1")+COUNTIF(選択式⑦!B127:U127,"1")</f>
        <v>10</v>
      </c>
      <c r="I280" s="20">
        <f>H280/$H$284</f>
        <v>2.3201856148491878E-2</v>
      </c>
    </row>
    <row r="281" spans="1:9" x14ac:dyDescent="0.4">
      <c r="A281" s="64" t="s">
        <v>2827</v>
      </c>
      <c r="B281" s="116" t="s">
        <v>786</v>
      </c>
      <c r="C281" s="117"/>
      <c r="D281" s="117"/>
      <c r="E281" s="117"/>
      <c r="F281" s="117"/>
      <c r="G281" s="118"/>
      <c r="H281" s="64">
        <f>COUNTIF(選択式①!B19:U19,"2")+COUNTIF(選択式①!B46:U46,"2")+COUNTIF(選択式①!B73:U73,"2")+COUNTIF(選択式①!B100:U100,"2")+COUNTIF(選択式①!B127:U127,"2")+COUNTIF(選択式②!B19:U19,"2")+COUNTIF(選択式②!B46:U46,"2")+COUNTIF(選択式②!B73:U73,"2")+COUNTIF(選択式②!B100:U100,"2")+COUNTIF(選択式②!B127:U127,"2")+COUNTIF(選択式③!B19:U19,"2")+COUNTIF(選択式③!B46:U46,"2")+COUNTIF(選択式③!B73:U73,"2")+COUNTIF(選択式③!B100:U100,"2")+COUNTIF(選択式③!B127:U127,"2")+COUNTIF(選択式④!B19:U19,"2")+COUNTIF(選択式④!B46:U46,"2")+COUNTIF(選択式④!B73:U73,"2")+COUNTIF(選択式④!B100:U100,"2")+COUNTIF(選択式④!B127:U127,"2")+COUNTIF(選択式⑤!B19:U19,"2")+COUNTIF(選択式⑤!B46:U46,"2")+COUNTIF(選択式⑤!B73:U73,"2")+COUNTIF(選択式⑤!B100:U100,"2")+COUNTIF(選択式⑤!B127:U127,"2")+COUNTIF(選択式⑥!B19:U19,"2")+COUNTIF(選択式⑥!B46:U46,"2")+COUNTIF(選択式⑥!B73:U73,"2")+COUNTIF(選択式⑥!B100:U100,"2")+COUNTIF(選択式⑥!B127:U127,"2")+COUNTIF(選択式⑦!B19:U19,"2")+COUNTIF(選択式⑦!B46:U46,"2")+COUNTIF(選択式⑦!B73:U73,"2")+COUNTIF(選択式⑦!B100:U100,"2")+COUNTIF(選択式⑦!B127:U127,"2")</f>
        <v>18</v>
      </c>
      <c r="I281" s="20">
        <f>H281/$H$284</f>
        <v>4.1763341067285381E-2</v>
      </c>
    </row>
    <row r="282" spans="1:9" x14ac:dyDescent="0.4">
      <c r="A282" s="64" t="s">
        <v>2829</v>
      </c>
      <c r="B282" s="116" t="s">
        <v>787</v>
      </c>
      <c r="C282" s="117"/>
      <c r="D282" s="117"/>
      <c r="E282" s="117"/>
      <c r="F282" s="117"/>
      <c r="G282" s="118"/>
      <c r="H282" s="64">
        <f>COUNTIF(選択式①!B19:U19,"3")+COUNTIF(選択式①!B46:U46,"3")+COUNTIF(選択式①!B73:U73,"3")+COUNTIF(選択式①!B100:U100,"3")+COUNTIF(選択式①!B127:U127,"3")+COUNTIF(選択式②!B19:U19,"3")+COUNTIF(選択式②!B46:U46,"3")+COUNTIF(選択式②!B73:U73,"3")+COUNTIF(選択式②!B100:U100,"3")+COUNTIF(選択式②!B127:U127,"3")+COUNTIF(選択式③!B19:U19,"3")+COUNTIF(選択式③!B46:U46,"3")+COUNTIF(選択式③!B73:U73,"3")+COUNTIF(選択式③!B100:U100,"3")+COUNTIF(選択式③!B127:U127,"3")+COUNTIF(選択式④!B19:U19,"3")+COUNTIF(選択式④!B46:U46,"3")+COUNTIF(選択式④!B73:U73,"3")+COUNTIF(選択式④!B100:U100,"3")+COUNTIF(選択式④!B127:U127,"3")+COUNTIF(選択式⑤!B19:U19,"3")+COUNTIF(選択式⑤!B46:U46,"3")+COUNTIF(選択式⑤!B73:U73,"3")+COUNTIF(選択式⑤!B100:U100,"3")+COUNTIF(選択式⑤!B127:U127,"3")+COUNTIF(選択式⑥!B19:U19,"3")+COUNTIF(選択式⑥!B46:U46,"3")+COUNTIF(選択式⑥!B73:U73,"3")+COUNTIF(選択式⑥!B100:U100,"3")+COUNTIF(選択式⑥!B127:U127,"3")+COUNTIF(選択式⑦!B19:U19,"3")+COUNTIF(選択式⑦!B46:U46,"3")+COUNTIF(選択式⑦!B73:U73,"3")+COUNTIF(選択式⑦!B100:U100,"3")+COUNTIF(選択式⑦!B127:U127,"3")</f>
        <v>91</v>
      </c>
      <c r="I282" s="20">
        <f>H282/$H$284</f>
        <v>0.21113689095127611</v>
      </c>
    </row>
    <row r="283" spans="1:9" ht="19.5" thickBot="1" x14ac:dyDescent="0.45">
      <c r="A283" s="68" t="s">
        <v>681</v>
      </c>
      <c r="B283" s="154" t="s">
        <v>788</v>
      </c>
      <c r="C283" s="155"/>
      <c r="D283" s="155"/>
      <c r="E283" s="155"/>
      <c r="F283" s="155"/>
      <c r="G283" s="156"/>
      <c r="H283" s="68">
        <f>COUNTIF(選択式①!B19:U19,"4")+COUNTIF(選択式①!B46:U46,"4")+COUNTIF(選択式①!B73:U73,"4")+COUNTIF(選択式①!B100:U100,"4")+COUNTIF(選択式①!B127:U127,"4")+COUNTIF(選択式②!B19:U19,"4")+COUNTIF(選択式②!B46:U46,"4")+COUNTIF(選択式②!B73:U73,"4")+COUNTIF(選択式②!B100:U100,"4")+COUNTIF(選択式②!B127:U127,"4")+COUNTIF(選択式③!B19:U19,"4")+COUNTIF(選択式③!B46:U46,"4")+COUNTIF(選択式③!B73:U73,"4")+COUNTIF(選択式③!B100:U100,"4")+COUNTIF(選択式③!B127:U127,"4")+COUNTIF(選択式④!B19:U19,"4")+COUNTIF(選択式④!B46:U46,"4")+COUNTIF(選択式④!B73:U73,"4")+COUNTIF(選択式④!B100:U100,"4")+COUNTIF(選択式④!B127:U127,"4")+COUNTIF(選択式⑤!B19:U19,"4")+COUNTIF(選択式⑤!B46:U46,"4")+COUNTIF(選択式⑤!B73:U73,"4")+COUNTIF(選択式⑤!B100:U100,"4")+COUNTIF(選択式⑤!B127:U127,"4")+COUNTIF(選択式⑥!B19:U19,"4")+COUNTIF(選択式⑥!B46:U46,"4")+COUNTIF(選択式⑥!B73:U73,"4")+COUNTIF(選択式⑥!B100:U100,"4")+COUNTIF(選択式⑥!B127:U127,"4")+COUNTIF(選択式⑦!B19:U19,"4")+COUNTIF(選択式⑦!B46:U46,"4")+COUNTIF(選択式⑦!B73:U73,"4")+COUNTIF(選択式⑦!B100:U100,"4")+COUNTIF(選択式⑦!B127:U127,"4")</f>
        <v>312</v>
      </c>
      <c r="I283" s="94">
        <f>H283/$H$284</f>
        <v>0.72389791183294661</v>
      </c>
    </row>
    <row r="284" spans="1:9" ht="19.5" thickBot="1" x14ac:dyDescent="0.45">
      <c r="A284" s="142" t="s">
        <v>2822</v>
      </c>
      <c r="B284" s="143"/>
      <c r="C284" s="143"/>
      <c r="D284" s="143"/>
      <c r="E284" s="143"/>
      <c r="F284" s="143"/>
      <c r="G284" s="144"/>
      <c r="H284" s="82">
        <f>SUM(H280:H283)</f>
        <v>431</v>
      </c>
      <c r="I284" s="89"/>
    </row>
    <row r="285" spans="1:9" x14ac:dyDescent="0.4">
      <c r="A285" s="145" t="s">
        <v>2818</v>
      </c>
      <c r="B285" s="146"/>
      <c r="C285" s="146"/>
      <c r="D285" s="146"/>
      <c r="E285" s="146"/>
      <c r="F285" s="146"/>
      <c r="G285" s="147"/>
      <c r="H285" s="71">
        <f>COUNTIF(選択式①!B19:U19,"0")+COUNTIF(選択式①!B46:U46,"0")+COUNTIF(選択式①!B73:U73,"0")+COUNTIF(選択式①!B100:U100,"0")+COUNTIF(選択式①!B127:U127,"0")+COUNTIF(選択式②!B19:U19,"0")+COUNTIF(選択式②!B46:U46,"0")+COUNTIF(選択式②!B73:U73,"0")+COUNTIF(選択式②!B100:U100,"0")+COUNTIF(選択式②!B127:U127,"0")+COUNTIF(選択式③!B19:U19,"0")+COUNTIF(選択式③!B46:U46,"0")+COUNTIF(選択式③!B73:U73,"0")+COUNTIF(選択式③!B100:U100,"0")+COUNTIF(選択式③!B127:U127,"0")+COUNTIF(選択式④!B19:U19,"0")+COUNTIF(選択式④!B46:U46,"0")+COUNTIF(選択式④!B73:U73,"0")+COUNTIF(選択式④!B100:U100,"0")+COUNTIF(選択式④!B127:U127,"0")+COUNTIF(選択式⑤!B19:U19,"0")+COUNTIF(選択式⑤!B46:U46,"0")+COUNTIF(選択式⑤!B73:U73,"0")+COUNTIF(選択式⑤!B100:U100,"0")+COUNTIF(選択式⑤!B127:U127,"0")+COUNTIF(選択式⑥!B19:U19,"0")+COUNTIF(選択式⑥!B46:U46,"0")+COUNTIF(選択式⑥!B73:U73,"0")+COUNTIF(選択式⑥!B100:U100,"0")+COUNTIF(選択式⑥!B127:U127,"0")+COUNTIF(選択式⑦!B19:U19,"0")+COUNTIF(選択式⑦!B46:U46,"0")+COUNTIF(選択式⑦!B73:U73,"0")+COUNTIF(選択式⑦!B100:U100,"0")+COUNTIF(選択式⑦!B127:U127,"0")</f>
        <v>110</v>
      </c>
      <c r="I285" s="72"/>
    </row>
    <row r="286" spans="1:9" x14ac:dyDescent="0.4">
      <c r="A286" s="120" t="s">
        <v>2819</v>
      </c>
      <c r="B286" s="121"/>
      <c r="C286" s="121"/>
      <c r="D286" s="121"/>
      <c r="E286" s="121"/>
      <c r="F286" s="121"/>
      <c r="G286" s="118"/>
      <c r="H286" s="64">
        <f>H284+H285</f>
        <v>541</v>
      </c>
      <c r="I286" s="19"/>
    </row>
    <row r="287" spans="1:9" x14ac:dyDescent="0.4">
      <c r="A287" s="60"/>
      <c r="B287" s="60"/>
      <c r="C287" s="60"/>
      <c r="D287" s="60"/>
      <c r="E287" s="60"/>
      <c r="F287" s="60"/>
      <c r="G287" s="74"/>
      <c r="H287" s="60"/>
      <c r="I287" s="21"/>
    </row>
    <row r="288" spans="1:9" x14ac:dyDescent="0.4">
      <c r="A288" s="60"/>
      <c r="B288" s="60"/>
      <c r="C288" s="60"/>
      <c r="D288" s="60"/>
      <c r="E288" s="60"/>
      <c r="F288" s="60"/>
      <c r="G288" s="74"/>
      <c r="H288" s="60"/>
      <c r="I288" s="21"/>
    </row>
    <row r="289" spans="1:9" x14ac:dyDescent="0.4">
      <c r="A289" s="60"/>
      <c r="B289" s="60"/>
      <c r="C289" s="60"/>
      <c r="D289" s="60"/>
      <c r="E289" s="60"/>
      <c r="F289" s="60"/>
      <c r="G289" s="74"/>
      <c r="H289" s="60"/>
      <c r="I289" s="21"/>
    </row>
    <row r="290" spans="1:9" x14ac:dyDescent="0.4">
      <c r="A290" s="60"/>
      <c r="B290" s="60"/>
      <c r="C290" s="60"/>
      <c r="D290" s="60"/>
      <c r="E290" s="60"/>
      <c r="F290" s="60"/>
      <c r="G290" s="74"/>
      <c r="H290" s="60"/>
      <c r="I290" s="21"/>
    </row>
    <row r="291" spans="1:9" x14ac:dyDescent="0.4">
      <c r="A291" s="60"/>
      <c r="B291" s="60"/>
      <c r="C291" s="60"/>
      <c r="D291" s="60"/>
      <c r="E291" s="60"/>
      <c r="F291" s="60"/>
      <c r="G291" s="74"/>
      <c r="H291" s="60"/>
      <c r="I291" s="21"/>
    </row>
    <row r="292" spans="1:9" x14ac:dyDescent="0.4">
      <c r="A292" s="60"/>
      <c r="B292" s="60"/>
      <c r="C292" s="60"/>
      <c r="D292" s="60"/>
      <c r="E292" s="60"/>
      <c r="F292" s="60"/>
      <c r="G292" s="74"/>
      <c r="H292" s="60"/>
      <c r="I292" s="21"/>
    </row>
    <row r="293" spans="1:9" x14ac:dyDescent="0.4">
      <c r="A293" s="60"/>
      <c r="B293" s="60"/>
      <c r="C293" s="60"/>
      <c r="D293" s="60"/>
      <c r="E293" s="60"/>
      <c r="F293" s="60"/>
      <c r="G293" s="74"/>
      <c r="H293" s="60"/>
      <c r="I293" s="21"/>
    </row>
    <row r="294" spans="1:9" x14ac:dyDescent="0.4">
      <c r="A294" s="60"/>
      <c r="B294" s="60"/>
      <c r="C294" s="60"/>
      <c r="D294" s="60"/>
      <c r="E294" s="60"/>
      <c r="F294" s="60"/>
      <c r="G294" s="74"/>
      <c r="H294" s="60"/>
      <c r="I294" s="21"/>
    </row>
    <row r="295" spans="1:9" x14ac:dyDescent="0.4">
      <c r="A295" s="67"/>
      <c r="B295" s="67"/>
      <c r="C295" s="67"/>
      <c r="D295" s="67"/>
      <c r="E295" s="67"/>
      <c r="F295" s="67"/>
      <c r="G295" s="74"/>
      <c r="H295" s="67"/>
      <c r="I295" s="21"/>
    </row>
    <row r="296" spans="1:9" x14ac:dyDescent="0.4">
      <c r="A296" s="67"/>
      <c r="B296" s="67"/>
      <c r="C296" s="67"/>
      <c r="D296" s="67"/>
      <c r="E296" s="67"/>
      <c r="F296" s="67"/>
      <c r="G296" s="74"/>
      <c r="H296" s="67"/>
      <c r="I296" s="21"/>
    </row>
    <row r="297" spans="1:9" ht="18.600000000000001" customHeight="1" x14ac:dyDescent="0.4">
      <c r="A297" s="2" t="s">
        <v>102</v>
      </c>
      <c r="B297" s="36" t="s">
        <v>859</v>
      </c>
    </row>
    <row r="298" spans="1:9" ht="18.600000000000001" customHeight="1" x14ac:dyDescent="0.4">
      <c r="B298" s="37" t="s">
        <v>860</v>
      </c>
    </row>
    <row r="299" spans="1:9" ht="18.600000000000001" customHeight="1" x14ac:dyDescent="0.4">
      <c r="A299" s="64"/>
      <c r="B299" s="120" t="s">
        <v>2817</v>
      </c>
      <c r="C299" s="121"/>
      <c r="D299" s="121"/>
      <c r="E299" s="121"/>
      <c r="F299" s="121"/>
      <c r="G299" s="118"/>
      <c r="H299" s="64" t="s">
        <v>2834</v>
      </c>
      <c r="I299" s="64" t="s">
        <v>2816</v>
      </c>
    </row>
    <row r="300" spans="1:9" ht="18.600000000000001" customHeight="1" x14ac:dyDescent="0.4">
      <c r="A300" s="64" t="s">
        <v>677</v>
      </c>
      <c r="B300" s="116" t="s">
        <v>881</v>
      </c>
      <c r="C300" s="117"/>
      <c r="D300" s="117"/>
      <c r="E300" s="117"/>
      <c r="F300" s="117"/>
      <c r="G300" s="118"/>
      <c r="H300" s="19">
        <f>'問８①－１'!K3+'問８②－１'!Q3+'問８③－１'!Q3+'問８④－１'!Q3+'問８⑤－１'!Q3+'問８⑥－１'!Q3</f>
        <v>77</v>
      </c>
      <c r="I300" s="20">
        <f>H300/$H$320</f>
        <v>6.8505338078291816E-2</v>
      </c>
    </row>
    <row r="301" spans="1:9" ht="18.600000000000001" customHeight="1" x14ac:dyDescent="0.4">
      <c r="A301" s="64" t="s">
        <v>678</v>
      </c>
      <c r="B301" s="116" t="s">
        <v>882</v>
      </c>
      <c r="C301" s="117"/>
      <c r="D301" s="117"/>
      <c r="E301" s="117"/>
      <c r="F301" s="117"/>
      <c r="G301" s="118"/>
      <c r="H301" s="19">
        <f>'問８①－１'!K4+'問８②－１'!Q4+'問８③－１'!Q4+'問８④－１'!Q4+'問８⑤－１'!Q4+'問８⑥－１'!Q4</f>
        <v>62</v>
      </c>
      <c r="I301" s="20">
        <f t="shared" ref="I301:I319" si="3">H301/$H$320</f>
        <v>5.5160142348754451E-2</v>
      </c>
    </row>
    <row r="302" spans="1:9" ht="18.600000000000001" customHeight="1" x14ac:dyDescent="0.4">
      <c r="A302" s="64" t="s">
        <v>679</v>
      </c>
      <c r="B302" s="116" t="s">
        <v>883</v>
      </c>
      <c r="C302" s="117"/>
      <c r="D302" s="117"/>
      <c r="E302" s="117"/>
      <c r="F302" s="117"/>
      <c r="G302" s="118"/>
      <c r="H302" s="19">
        <f>'問８①－１'!K5+'問８②－１'!Q5+'問８③－１'!Q5+'問８④－１'!Q5+'問８⑤－１'!Q5+'問８⑥－１'!Q5</f>
        <v>97</v>
      </c>
      <c r="I302" s="20">
        <f t="shared" si="3"/>
        <v>8.6298932384341637E-2</v>
      </c>
    </row>
    <row r="303" spans="1:9" ht="18.600000000000001" customHeight="1" x14ac:dyDescent="0.4">
      <c r="A303" s="64" t="s">
        <v>681</v>
      </c>
      <c r="B303" s="116" t="s">
        <v>884</v>
      </c>
      <c r="C303" s="117"/>
      <c r="D303" s="117"/>
      <c r="E303" s="117"/>
      <c r="F303" s="117"/>
      <c r="G303" s="118"/>
      <c r="H303" s="19">
        <f>'問８①－１'!K6+'問８②－１'!Q6+'問８③－１'!Q6+'問８④－１'!Q6+'問８⑤－１'!Q6+'問８⑥－１'!Q6</f>
        <v>14</v>
      </c>
      <c r="I303" s="20">
        <f t="shared" si="3"/>
        <v>1.2455516014234875E-2</v>
      </c>
    </row>
    <row r="304" spans="1:9" ht="18.600000000000001" customHeight="1" x14ac:dyDescent="0.4">
      <c r="A304" s="64" t="s">
        <v>682</v>
      </c>
      <c r="B304" s="116" t="s">
        <v>885</v>
      </c>
      <c r="C304" s="117"/>
      <c r="D304" s="117"/>
      <c r="E304" s="117"/>
      <c r="F304" s="117"/>
      <c r="G304" s="118"/>
      <c r="H304" s="19">
        <f>'問８①－１'!K7+'問８②－１'!Q7+'問８③－１'!Q7+'問８④－１'!Q7+'問８⑤－１'!Q7+'問８⑥－１'!Q7</f>
        <v>39</v>
      </c>
      <c r="I304" s="20">
        <f t="shared" si="3"/>
        <v>3.4697508896797152E-2</v>
      </c>
    </row>
    <row r="305" spans="1:9" ht="18.600000000000001" customHeight="1" x14ac:dyDescent="0.4">
      <c r="A305" s="64" t="s">
        <v>683</v>
      </c>
      <c r="B305" s="116" t="s">
        <v>886</v>
      </c>
      <c r="C305" s="117"/>
      <c r="D305" s="117"/>
      <c r="E305" s="117"/>
      <c r="F305" s="117"/>
      <c r="G305" s="118"/>
      <c r="H305" s="19">
        <f>'問８①－１'!K8+'問８②－１'!Q8+'問８③－１'!Q8+'問８④－１'!Q8+'問８⑤－１'!Q8+'問８⑥－１'!Q8</f>
        <v>87</v>
      </c>
      <c r="I305" s="20">
        <f t="shared" si="3"/>
        <v>7.7402135231316727E-2</v>
      </c>
    </row>
    <row r="306" spans="1:9" ht="18.600000000000001" customHeight="1" x14ac:dyDescent="0.4">
      <c r="A306" s="64" t="s">
        <v>684</v>
      </c>
      <c r="B306" s="116" t="s">
        <v>887</v>
      </c>
      <c r="C306" s="117"/>
      <c r="D306" s="117"/>
      <c r="E306" s="117"/>
      <c r="F306" s="117"/>
      <c r="G306" s="118"/>
      <c r="H306" s="19">
        <f>'問８①－１'!K9+'問８②－１'!Q9+'問８③－１'!Q9+'問８④－１'!Q9+'問８⑤－１'!Q9+'問８⑥－１'!Q9</f>
        <v>50</v>
      </c>
      <c r="I306" s="20">
        <f t="shared" si="3"/>
        <v>4.4483985765124558E-2</v>
      </c>
    </row>
    <row r="307" spans="1:9" ht="18.600000000000001" customHeight="1" x14ac:dyDescent="0.4">
      <c r="A307" s="64" t="s">
        <v>699</v>
      </c>
      <c r="B307" s="116" t="s">
        <v>888</v>
      </c>
      <c r="C307" s="117"/>
      <c r="D307" s="117"/>
      <c r="E307" s="117"/>
      <c r="F307" s="117"/>
      <c r="G307" s="118"/>
      <c r="H307" s="19">
        <f>'問８①－１'!K10+'問８②－１'!Q10+'問８③－１'!Q10+'問８④－１'!Q10+'問８⑤－１'!Q10+'問８⑥－１'!Q10</f>
        <v>33</v>
      </c>
      <c r="I307" s="20">
        <f t="shared" si="3"/>
        <v>2.9359430604982206E-2</v>
      </c>
    </row>
    <row r="308" spans="1:9" ht="18.600000000000001" customHeight="1" x14ac:dyDescent="0.4">
      <c r="A308" s="64" t="s">
        <v>700</v>
      </c>
      <c r="B308" s="116" t="s">
        <v>889</v>
      </c>
      <c r="C308" s="117"/>
      <c r="D308" s="117"/>
      <c r="E308" s="117"/>
      <c r="F308" s="117"/>
      <c r="G308" s="118"/>
      <c r="H308" s="19">
        <f>'問８①－１'!K11+'問８②－１'!Q11+'問８③－１'!Q11+'問８④－１'!Q11+'問８⑤－１'!Q11+'問８⑥－１'!Q11</f>
        <v>89</v>
      </c>
      <c r="I308" s="20">
        <f t="shared" si="3"/>
        <v>7.9181494661921703E-2</v>
      </c>
    </row>
    <row r="309" spans="1:9" ht="18.600000000000001" customHeight="1" x14ac:dyDescent="0.4">
      <c r="A309" s="64" t="s">
        <v>701</v>
      </c>
      <c r="B309" s="116" t="s">
        <v>890</v>
      </c>
      <c r="C309" s="117"/>
      <c r="D309" s="117"/>
      <c r="E309" s="117"/>
      <c r="F309" s="117"/>
      <c r="G309" s="118"/>
      <c r="H309" s="19">
        <f>'問８①－１'!K12+'問８②－１'!Q12+'問８③－１'!Q12+'問８④－１'!Q12+'問８⑤－１'!Q12+'問８⑥－１'!Q12</f>
        <v>34</v>
      </c>
      <c r="I309" s="20">
        <f t="shared" si="3"/>
        <v>3.0249110320284697E-2</v>
      </c>
    </row>
    <row r="310" spans="1:9" ht="18.600000000000001" customHeight="1" x14ac:dyDescent="0.4">
      <c r="A310" s="64" t="s">
        <v>702</v>
      </c>
      <c r="B310" s="116" t="s">
        <v>891</v>
      </c>
      <c r="C310" s="117"/>
      <c r="D310" s="117"/>
      <c r="E310" s="117"/>
      <c r="F310" s="117"/>
      <c r="G310" s="118"/>
      <c r="H310" s="19">
        <f>'問８①－１'!K13+'問８②－１'!Q13+'問８③－１'!Q13+'問８④－１'!Q13+'問８⑤－１'!Q13+'問８⑥－１'!Q13</f>
        <v>45</v>
      </c>
      <c r="I310" s="20">
        <f t="shared" si="3"/>
        <v>4.0035587188612103E-2</v>
      </c>
    </row>
    <row r="311" spans="1:9" ht="18.600000000000001" customHeight="1" x14ac:dyDescent="0.4">
      <c r="A311" s="64" t="s">
        <v>703</v>
      </c>
      <c r="B311" s="116" t="s">
        <v>892</v>
      </c>
      <c r="C311" s="117"/>
      <c r="D311" s="117"/>
      <c r="E311" s="117"/>
      <c r="F311" s="117"/>
      <c r="G311" s="118"/>
      <c r="H311" s="19">
        <f>'問８①－１'!K14+'問８②－１'!Q14+'問８③－１'!Q14+'問８④－１'!Q14+'問８⑤－１'!Q14+'問８⑥－１'!Q14</f>
        <v>8</v>
      </c>
      <c r="I311" s="20">
        <f t="shared" si="3"/>
        <v>7.1174377224199285E-3</v>
      </c>
    </row>
    <row r="312" spans="1:9" ht="18.600000000000001" customHeight="1" x14ac:dyDescent="0.4">
      <c r="A312" s="64" t="s">
        <v>704</v>
      </c>
      <c r="B312" s="116" t="s">
        <v>893</v>
      </c>
      <c r="C312" s="117"/>
      <c r="D312" s="117"/>
      <c r="E312" s="117"/>
      <c r="F312" s="117"/>
      <c r="G312" s="118"/>
      <c r="H312" s="19">
        <f>'問８①－１'!K15+'問８②－１'!Q15+'問８③－１'!Q15+'問８④－１'!Q15+'問８⑤－１'!Q15+'問８⑥－１'!Q15</f>
        <v>193</v>
      </c>
      <c r="I312" s="20">
        <f t="shared" si="3"/>
        <v>0.17170818505338079</v>
      </c>
    </row>
    <row r="313" spans="1:9" ht="18.600000000000001" customHeight="1" x14ac:dyDescent="0.4">
      <c r="A313" s="64" t="s">
        <v>705</v>
      </c>
      <c r="B313" s="116" t="s">
        <v>894</v>
      </c>
      <c r="C313" s="117"/>
      <c r="D313" s="117"/>
      <c r="E313" s="117"/>
      <c r="F313" s="117"/>
      <c r="G313" s="118"/>
      <c r="H313" s="19">
        <f>'問８①－１'!K16+'問８②－１'!Q16+'問８③－１'!Q16+'問８④－１'!Q16+'問８⑤－１'!Q16+'問８⑥－１'!Q16</f>
        <v>60</v>
      </c>
      <c r="I313" s="20">
        <f t="shared" si="3"/>
        <v>5.3380782918149468E-2</v>
      </c>
    </row>
    <row r="314" spans="1:9" ht="18.600000000000001" customHeight="1" x14ac:dyDescent="0.4">
      <c r="A314" s="64" t="s">
        <v>706</v>
      </c>
      <c r="B314" s="116" t="s">
        <v>895</v>
      </c>
      <c r="C314" s="117"/>
      <c r="D314" s="117"/>
      <c r="E314" s="117"/>
      <c r="F314" s="117"/>
      <c r="G314" s="118"/>
      <c r="H314" s="19">
        <f>'問８①－１'!K17+'問８②－１'!Q17+'問８③－１'!Q17+'問８④－１'!Q17+'問８⑤－１'!Q17+'問８⑥－１'!Q17</f>
        <v>74</v>
      </c>
      <c r="I314" s="20">
        <f t="shared" si="3"/>
        <v>6.5836298932384338E-2</v>
      </c>
    </row>
    <row r="315" spans="1:9" ht="18.600000000000001" customHeight="1" x14ac:dyDescent="0.4">
      <c r="A315" s="64" t="s">
        <v>707</v>
      </c>
      <c r="B315" s="116" t="s">
        <v>896</v>
      </c>
      <c r="C315" s="117"/>
      <c r="D315" s="117"/>
      <c r="E315" s="117"/>
      <c r="F315" s="117"/>
      <c r="G315" s="118"/>
      <c r="H315" s="19">
        <f>'問８①－１'!K18+'問８②－１'!Q18+'問８③－１'!Q18+'問８④－１'!Q18+'問８⑤－１'!Q18+'問８⑥－１'!Q18</f>
        <v>28</v>
      </c>
      <c r="I315" s="20">
        <f t="shared" si="3"/>
        <v>2.491103202846975E-2</v>
      </c>
    </row>
    <row r="316" spans="1:9" ht="18.600000000000001" customHeight="1" x14ac:dyDescent="0.4">
      <c r="A316" s="64" t="s">
        <v>877</v>
      </c>
      <c r="B316" s="116" t="s">
        <v>897</v>
      </c>
      <c r="C316" s="117"/>
      <c r="D316" s="117"/>
      <c r="E316" s="117"/>
      <c r="F316" s="117"/>
      <c r="G316" s="118"/>
      <c r="H316" s="19">
        <f>'問８①－１'!K19+'問８②－１'!Q19+'問８③－１'!Q19+'問８④－１'!Q19+'問８⑤－１'!Q19+'問８⑥－１'!Q19</f>
        <v>7</v>
      </c>
      <c r="I316" s="20">
        <f t="shared" si="3"/>
        <v>6.2277580071174376E-3</v>
      </c>
    </row>
    <row r="317" spans="1:9" ht="18.600000000000001" customHeight="1" x14ac:dyDescent="0.4">
      <c r="A317" s="64" t="s">
        <v>878</v>
      </c>
      <c r="B317" s="116" t="s">
        <v>898</v>
      </c>
      <c r="C317" s="117"/>
      <c r="D317" s="117"/>
      <c r="E317" s="117"/>
      <c r="F317" s="117"/>
      <c r="G317" s="118"/>
      <c r="H317" s="19">
        <f>'問８①－１'!K20+'問８②－１'!Q20+'問８③－１'!Q20+'問８④－１'!Q20+'問８⑤－１'!Q20+'問８⑥－１'!Q20</f>
        <v>5</v>
      </c>
      <c r="I317" s="20">
        <f t="shared" si="3"/>
        <v>4.4483985765124559E-3</v>
      </c>
    </row>
    <row r="318" spans="1:9" ht="18.600000000000001" customHeight="1" x14ac:dyDescent="0.4">
      <c r="A318" s="64" t="s">
        <v>879</v>
      </c>
      <c r="B318" s="116" t="s">
        <v>676</v>
      </c>
      <c r="C318" s="117"/>
      <c r="D318" s="117"/>
      <c r="E318" s="117"/>
      <c r="F318" s="117"/>
      <c r="G318" s="118"/>
      <c r="H318" s="19">
        <f>'問８①－１'!K21+'問８②－１'!Q21+'問８③－１'!Q21+'問８④－１'!Q21+'問８⑤－１'!Q21+'問８⑥－１'!Q21</f>
        <v>26</v>
      </c>
      <c r="I318" s="20">
        <f t="shared" si="3"/>
        <v>2.3131672597864767E-2</v>
      </c>
    </row>
    <row r="319" spans="1:9" ht="18.600000000000001" customHeight="1" thickBot="1" x14ac:dyDescent="0.45">
      <c r="A319" s="64" t="s">
        <v>880</v>
      </c>
      <c r="B319" s="116" t="s">
        <v>2841</v>
      </c>
      <c r="C319" s="117"/>
      <c r="D319" s="117"/>
      <c r="E319" s="117"/>
      <c r="F319" s="117"/>
      <c r="G319" s="118"/>
      <c r="H319" s="69">
        <f>'問８①－１'!K22+'問８②－１'!Q22+'問８③－１'!Q22+'問８④－１'!Q22+'問８⑤－１'!Q22+'問８⑥－１'!Q22</f>
        <v>96</v>
      </c>
      <c r="I319" s="20">
        <f t="shared" si="3"/>
        <v>8.5409252669039148E-2</v>
      </c>
    </row>
    <row r="320" spans="1:9" ht="18.600000000000001" customHeight="1" thickBot="1" x14ac:dyDescent="0.45">
      <c r="A320" s="142" t="s">
        <v>2822</v>
      </c>
      <c r="B320" s="143"/>
      <c r="C320" s="143"/>
      <c r="D320" s="143"/>
      <c r="E320" s="143"/>
      <c r="F320" s="143"/>
      <c r="G320" s="144"/>
      <c r="H320" s="95">
        <f>SUM(H300:H319)</f>
        <v>1124</v>
      </c>
      <c r="I320" s="89"/>
    </row>
    <row r="321" spans="1:9" ht="18.600000000000001" customHeight="1" x14ac:dyDescent="0.4">
      <c r="A321" s="145" t="s">
        <v>2818</v>
      </c>
      <c r="B321" s="146"/>
      <c r="C321" s="146"/>
      <c r="D321" s="146"/>
      <c r="E321" s="146"/>
      <c r="F321" s="146"/>
      <c r="G321" s="147"/>
      <c r="H321" s="72">
        <f>'問８①－１'!K3+'問８②－１'!Q3+'問８③－１'!Q3+'問８④－１'!Q3+'問８⑤－１'!Q3+'問８⑥－１'!Q2</f>
        <v>73</v>
      </c>
      <c r="I321" s="73"/>
    </row>
    <row r="322" spans="1:9" ht="18.600000000000001" customHeight="1" x14ac:dyDescent="0.4">
      <c r="A322" s="120" t="s">
        <v>2819</v>
      </c>
      <c r="B322" s="121"/>
      <c r="C322" s="121"/>
      <c r="D322" s="121"/>
      <c r="E322" s="121"/>
      <c r="F322" s="121"/>
      <c r="G322" s="118"/>
      <c r="H322" s="96">
        <f>H320+H321</f>
        <v>1197</v>
      </c>
      <c r="I322" s="19"/>
    </row>
    <row r="324" spans="1:9" x14ac:dyDescent="0.4">
      <c r="A324" s="47" t="s">
        <v>2642</v>
      </c>
    </row>
    <row r="325" spans="1:9" x14ac:dyDescent="0.4">
      <c r="A325" s="64" t="s">
        <v>2825</v>
      </c>
      <c r="B325" s="59" t="s">
        <v>64</v>
      </c>
      <c r="C325" s="57"/>
      <c r="D325" s="57"/>
      <c r="E325" s="57"/>
      <c r="F325" s="57"/>
      <c r="G325" s="57"/>
      <c r="H325" s="57"/>
      <c r="I325" s="58"/>
    </row>
    <row r="326" spans="1:9" x14ac:dyDescent="0.4">
      <c r="A326" s="64" t="s">
        <v>2826</v>
      </c>
      <c r="B326" s="59" t="s">
        <v>2630</v>
      </c>
      <c r="C326" s="57"/>
      <c r="D326" s="57"/>
      <c r="E326" s="57"/>
      <c r="F326" s="57"/>
      <c r="G326" s="57"/>
      <c r="H326" s="57"/>
      <c r="I326" s="58"/>
    </row>
    <row r="327" spans="1:9" x14ac:dyDescent="0.4">
      <c r="A327" s="64" t="s">
        <v>2828</v>
      </c>
      <c r="B327" s="59" t="s">
        <v>2631</v>
      </c>
      <c r="C327" s="57"/>
      <c r="D327" s="57"/>
      <c r="E327" s="57"/>
      <c r="F327" s="57"/>
      <c r="G327" s="57"/>
      <c r="H327" s="57"/>
      <c r="I327" s="58"/>
    </row>
    <row r="328" spans="1:9" x14ac:dyDescent="0.4">
      <c r="A328" s="64" t="s">
        <v>2830</v>
      </c>
      <c r="B328" s="59" t="s">
        <v>2859</v>
      </c>
      <c r="C328" s="57"/>
      <c r="D328" s="57"/>
      <c r="E328" s="57"/>
      <c r="F328" s="57"/>
      <c r="G328" s="57"/>
      <c r="H328" s="57"/>
      <c r="I328" s="58"/>
    </row>
    <row r="329" spans="1:9" x14ac:dyDescent="0.4">
      <c r="A329" s="64" t="s">
        <v>2845</v>
      </c>
      <c r="B329" s="59" t="s">
        <v>2632</v>
      </c>
      <c r="C329" s="57"/>
      <c r="D329" s="57"/>
      <c r="E329" s="57"/>
      <c r="F329" s="57"/>
      <c r="G329" s="57"/>
      <c r="H329" s="57"/>
      <c r="I329" s="58"/>
    </row>
    <row r="330" spans="1:9" x14ac:dyDescent="0.4">
      <c r="A330" s="64" t="s">
        <v>2846</v>
      </c>
      <c r="B330" s="59" t="s">
        <v>2633</v>
      </c>
      <c r="C330" s="57"/>
      <c r="D330" s="57"/>
      <c r="E330" s="57"/>
      <c r="F330" s="57"/>
      <c r="G330" s="57"/>
      <c r="H330" s="57"/>
      <c r="I330" s="58"/>
    </row>
    <row r="331" spans="1:9" x14ac:dyDescent="0.4">
      <c r="A331" s="64" t="s">
        <v>2847</v>
      </c>
      <c r="B331" s="59" t="s">
        <v>2634</v>
      </c>
      <c r="C331" s="57"/>
      <c r="D331" s="57"/>
      <c r="E331" s="57"/>
      <c r="F331" s="57"/>
      <c r="G331" s="57"/>
      <c r="H331" s="57"/>
      <c r="I331" s="58"/>
    </row>
    <row r="332" spans="1:9" x14ac:dyDescent="0.4">
      <c r="A332" s="64" t="s">
        <v>2848</v>
      </c>
      <c r="B332" s="59" t="s">
        <v>2635</v>
      </c>
      <c r="C332" s="57"/>
      <c r="D332" s="57"/>
      <c r="E332" s="57"/>
      <c r="F332" s="57"/>
      <c r="G332" s="57"/>
      <c r="H332" s="57"/>
      <c r="I332" s="58"/>
    </row>
    <row r="333" spans="1:9" x14ac:dyDescent="0.4">
      <c r="A333" s="64" t="s">
        <v>2849</v>
      </c>
      <c r="B333" s="59" t="s">
        <v>2636</v>
      </c>
      <c r="C333" s="57"/>
      <c r="D333" s="57"/>
      <c r="E333" s="57"/>
      <c r="F333" s="57"/>
      <c r="G333" s="57"/>
      <c r="H333" s="57"/>
      <c r="I333" s="58"/>
    </row>
    <row r="334" spans="1:9" x14ac:dyDescent="0.4">
      <c r="A334" s="64" t="s">
        <v>2850</v>
      </c>
      <c r="B334" s="59" t="s">
        <v>2637</v>
      </c>
      <c r="C334" s="57"/>
      <c r="D334" s="57"/>
      <c r="E334" s="57"/>
      <c r="F334" s="57"/>
      <c r="G334" s="57"/>
      <c r="H334" s="57"/>
      <c r="I334" s="58"/>
    </row>
    <row r="335" spans="1:9" x14ac:dyDescent="0.4">
      <c r="A335" s="64" t="s">
        <v>2851</v>
      </c>
      <c r="B335" s="59" t="s">
        <v>2638</v>
      </c>
      <c r="C335" s="57"/>
      <c r="D335" s="57"/>
      <c r="E335" s="57"/>
      <c r="F335" s="57"/>
      <c r="G335" s="57"/>
      <c r="H335" s="57"/>
      <c r="I335" s="58"/>
    </row>
    <row r="336" spans="1:9" x14ac:dyDescent="0.4">
      <c r="A336" s="64" t="s">
        <v>2852</v>
      </c>
      <c r="B336" s="59" t="s">
        <v>2639</v>
      </c>
      <c r="C336" s="57"/>
      <c r="D336" s="57"/>
      <c r="E336" s="57"/>
      <c r="F336" s="57"/>
      <c r="G336" s="57"/>
      <c r="H336" s="57"/>
      <c r="I336" s="58"/>
    </row>
    <row r="337" spans="1:9" x14ac:dyDescent="0.4">
      <c r="A337" s="64" t="s">
        <v>2853</v>
      </c>
      <c r="B337" s="59" t="s">
        <v>2640</v>
      </c>
      <c r="C337" s="57"/>
      <c r="D337" s="57"/>
      <c r="E337" s="57"/>
      <c r="F337" s="57"/>
      <c r="G337" s="57"/>
      <c r="H337" s="57"/>
      <c r="I337" s="58"/>
    </row>
    <row r="338" spans="1:9" x14ac:dyDescent="0.4">
      <c r="A338" s="64" t="s">
        <v>2854</v>
      </c>
      <c r="B338" s="59" t="s">
        <v>2860</v>
      </c>
      <c r="C338" s="57"/>
      <c r="D338" s="57"/>
      <c r="E338" s="57"/>
      <c r="F338" s="57"/>
      <c r="G338" s="57"/>
      <c r="H338" s="57"/>
      <c r="I338" s="58"/>
    </row>
    <row r="339" spans="1:9" x14ac:dyDescent="0.4">
      <c r="A339" s="64" t="s">
        <v>2855</v>
      </c>
      <c r="B339" s="59" t="s">
        <v>2641</v>
      </c>
      <c r="C339" s="57"/>
      <c r="D339" s="57"/>
      <c r="E339" s="57"/>
      <c r="F339" s="57"/>
      <c r="G339" s="57"/>
      <c r="H339" s="57"/>
      <c r="I339" s="58"/>
    </row>
    <row r="340" spans="1:9" x14ac:dyDescent="0.4">
      <c r="A340" s="64" t="s">
        <v>2856</v>
      </c>
      <c r="B340" s="59" t="s">
        <v>2805</v>
      </c>
      <c r="C340" s="57"/>
      <c r="D340" s="57"/>
      <c r="E340" s="57"/>
      <c r="F340" s="57"/>
      <c r="G340" s="57"/>
      <c r="H340" s="57"/>
      <c r="I340" s="58"/>
    </row>
    <row r="341" spans="1:9" x14ac:dyDescent="0.4">
      <c r="A341" s="64" t="s">
        <v>2858</v>
      </c>
      <c r="B341" s="59" t="s">
        <v>2861</v>
      </c>
      <c r="C341" s="57"/>
      <c r="D341" s="57"/>
      <c r="E341" s="57"/>
      <c r="F341" s="57"/>
      <c r="G341" s="57"/>
      <c r="H341" s="57"/>
      <c r="I341" s="58"/>
    </row>
    <row r="342" spans="1:9" x14ac:dyDescent="0.4">
      <c r="A342" s="60"/>
      <c r="B342" s="74"/>
      <c r="C342" s="74"/>
      <c r="D342" s="74"/>
      <c r="E342" s="74"/>
      <c r="F342" s="74"/>
      <c r="G342" s="74"/>
      <c r="H342" s="74"/>
      <c r="I342" s="74"/>
    </row>
    <row r="343" spans="1:9" x14ac:dyDescent="0.4">
      <c r="A343" s="60"/>
      <c r="B343" s="74"/>
      <c r="C343" s="74"/>
      <c r="D343" s="74"/>
      <c r="E343" s="74"/>
      <c r="F343" s="74"/>
      <c r="G343" s="74"/>
      <c r="H343" s="74"/>
      <c r="I343" s="74"/>
    </row>
    <row r="344" spans="1:9" x14ac:dyDescent="0.4">
      <c r="A344" s="67"/>
      <c r="B344" s="74"/>
      <c r="C344" s="74"/>
      <c r="D344" s="74"/>
      <c r="E344" s="74"/>
      <c r="F344" s="74"/>
      <c r="G344" s="74"/>
      <c r="H344" s="74"/>
      <c r="I344" s="74"/>
    </row>
    <row r="345" spans="1:9" x14ac:dyDescent="0.4">
      <c r="A345" s="67"/>
      <c r="B345" s="74"/>
      <c r="C345" s="74"/>
      <c r="D345" s="74"/>
      <c r="E345" s="74"/>
      <c r="F345" s="74"/>
      <c r="G345" s="74"/>
      <c r="H345" s="74"/>
      <c r="I345" s="74"/>
    </row>
    <row r="346" spans="1:9" x14ac:dyDescent="0.4">
      <c r="A346" s="67"/>
      <c r="B346" s="74"/>
      <c r="C346" s="74"/>
      <c r="D346" s="74"/>
      <c r="E346" s="74"/>
      <c r="F346" s="74"/>
      <c r="G346" s="74"/>
      <c r="H346" s="74"/>
      <c r="I346" s="74"/>
    </row>
    <row r="347" spans="1:9" x14ac:dyDescent="0.4">
      <c r="A347" s="2" t="s">
        <v>103</v>
      </c>
      <c r="B347" t="s">
        <v>902</v>
      </c>
    </row>
    <row r="348" spans="1:9" x14ac:dyDescent="0.4">
      <c r="B348" t="s">
        <v>903</v>
      </c>
    </row>
    <row r="349" spans="1:9" ht="18.600000000000001" customHeight="1" x14ac:dyDescent="0.4">
      <c r="A349" s="64"/>
      <c r="B349" s="120" t="s">
        <v>2817</v>
      </c>
      <c r="C349" s="121"/>
      <c r="D349" s="121"/>
      <c r="E349" s="121"/>
      <c r="F349" s="121"/>
      <c r="G349" s="118"/>
      <c r="H349" s="64" t="s">
        <v>2834</v>
      </c>
      <c r="I349" s="64" t="s">
        <v>2816</v>
      </c>
    </row>
    <row r="350" spans="1:9" x14ac:dyDescent="0.4">
      <c r="A350" s="64" t="s">
        <v>677</v>
      </c>
      <c r="B350" s="116" t="s">
        <v>909</v>
      </c>
      <c r="C350" s="117"/>
      <c r="D350" s="117"/>
      <c r="E350" s="117"/>
      <c r="F350" s="117"/>
      <c r="G350" s="118"/>
      <c r="H350" s="64">
        <f>'問9①－１'!J3+'問9②－１'!J3+'問9③－１'!J3+'問9④－１'!J3+'問9⑤－１'!J3+'問9⑥－１'!J3</f>
        <v>214</v>
      </c>
      <c r="I350" s="32">
        <f>H350/$H$355</f>
        <v>0.31195335276967928</v>
      </c>
    </row>
    <row r="351" spans="1:9" x14ac:dyDescent="0.4">
      <c r="A351" s="64" t="s">
        <v>678</v>
      </c>
      <c r="B351" s="116" t="s">
        <v>910</v>
      </c>
      <c r="C351" s="117"/>
      <c r="D351" s="117"/>
      <c r="E351" s="117"/>
      <c r="F351" s="117"/>
      <c r="G351" s="118"/>
      <c r="H351" s="64">
        <f>'問9①－１'!J4+'問9②－１'!J4+'問9③－１'!J4+'問9④－１'!J4+'問9⑤－１'!J4+'問9⑥－１'!J4</f>
        <v>206</v>
      </c>
      <c r="I351" s="32">
        <f>H351/$H$355</f>
        <v>0.30029154518950435</v>
      </c>
    </row>
    <row r="352" spans="1:9" x14ac:dyDescent="0.4">
      <c r="A352" s="64" t="s">
        <v>679</v>
      </c>
      <c r="B352" s="116" t="s">
        <v>911</v>
      </c>
      <c r="C352" s="117"/>
      <c r="D352" s="117"/>
      <c r="E352" s="117"/>
      <c r="F352" s="117"/>
      <c r="G352" s="118"/>
      <c r="H352" s="64">
        <f>'問9①－１'!J5+'問9②－１'!J5+'問9③－１'!J5+'問9④－１'!J5+'問9⑤－１'!J5+'問9⑥－１'!J5</f>
        <v>84</v>
      </c>
      <c r="I352" s="32">
        <f>H352/$H$355</f>
        <v>0.12244897959183673</v>
      </c>
    </row>
    <row r="353" spans="1:9" x14ac:dyDescent="0.4">
      <c r="A353" s="64" t="s">
        <v>681</v>
      </c>
      <c r="B353" s="116" t="s">
        <v>912</v>
      </c>
      <c r="C353" s="117"/>
      <c r="D353" s="117"/>
      <c r="E353" s="117"/>
      <c r="F353" s="117"/>
      <c r="G353" s="118"/>
      <c r="H353" s="64">
        <f>'問9①－１'!J6+'問9②－１'!J6+'問9③－１'!J6+'問9④－１'!J6+'問9⑤－１'!J6+'問9⑥－１'!J6</f>
        <v>126</v>
      </c>
      <c r="I353" s="32">
        <f>H353/$H$355</f>
        <v>0.18367346938775511</v>
      </c>
    </row>
    <row r="354" spans="1:9" ht="19.5" thickBot="1" x14ac:dyDescent="0.45">
      <c r="A354" s="64" t="s">
        <v>682</v>
      </c>
      <c r="B354" s="151" t="s">
        <v>676</v>
      </c>
      <c r="C354" s="152"/>
      <c r="D354" s="152"/>
      <c r="E354" s="152"/>
      <c r="F354" s="152"/>
      <c r="G354" s="153"/>
      <c r="H354" s="68">
        <f>'問9①－１'!J7+'問9②－１'!J7+'問9③－１'!J7+'問9④－１'!J7+'問9⑤－１'!J7+'問9⑥－１'!J7</f>
        <v>56</v>
      </c>
      <c r="I354" s="70">
        <f>H354/$H$355</f>
        <v>8.1632653061224483E-2</v>
      </c>
    </row>
    <row r="355" spans="1:9" ht="19.5" thickBot="1" x14ac:dyDescent="0.45">
      <c r="A355" s="142" t="s">
        <v>2822</v>
      </c>
      <c r="B355" s="143"/>
      <c r="C355" s="143"/>
      <c r="D355" s="143"/>
      <c r="E355" s="143"/>
      <c r="F355" s="143"/>
      <c r="G355" s="144"/>
      <c r="H355" s="82">
        <f>SUM(H350:H354)</f>
        <v>686</v>
      </c>
      <c r="I355" s="97"/>
    </row>
    <row r="356" spans="1:9" x14ac:dyDescent="0.4">
      <c r="A356" s="145" t="s">
        <v>2818</v>
      </c>
      <c r="B356" s="146"/>
      <c r="C356" s="146"/>
      <c r="D356" s="146"/>
      <c r="E356" s="146"/>
      <c r="F356" s="146"/>
      <c r="G356" s="147"/>
      <c r="H356" s="71">
        <f>'問9①－１'!J2+'問9②－１'!J2+'問9③－１'!J2+'問9④－１'!J2+'問9⑤－１'!J2+'問9⑥－１'!J2</f>
        <v>67</v>
      </c>
      <c r="I356" s="72"/>
    </row>
    <row r="357" spans="1:9" x14ac:dyDescent="0.4">
      <c r="A357" s="120" t="s">
        <v>2819</v>
      </c>
      <c r="B357" s="121"/>
      <c r="C357" s="121"/>
      <c r="D357" s="121"/>
      <c r="E357" s="121"/>
      <c r="F357" s="121"/>
      <c r="G357" s="118"/>
      <c r="H357" s="64">
        <f>H355+H356</f>
        <v>753</v>
      </c>
      <c r="I357" s="19"/>
    </row>
    <row r="358" spans="1:9" x14ac:dyDescent="0.4">
      <c r="A358" s="60"/>
      <c r="B358" s="60"/>
      <c r="C358" s="60"/>
      <c r="G358" s="21"/>
      <c r="H358" s="60"/>
      <c r="I358" s="21"/>
    </row>
    <row r="359" spans="1:9" x14ac:dyDescent="0.4">
      <c r="A359" s="47" t="s">
        <v>2675</v>
      </c>
    </row>
    <row r="360" spans="1:9" x14ac:dyDescent="0.4">
      <c r="A360" s="61" t="s">
        <v>2825</v>
      </c>
      <c r="B360" s="59" t="s">
        <v>79</v>
      </c>
      <c r="C360" s="57"/>
      <c r="D360" s="57"/>
      <c r="E360" s="57"/>
      <c r="F360" s="57"/>
      <c r="G360" s="57"/>
      <c r="H360" s="57"/>
      <c r="I360" s="58"/>
    </row>
    <row r="361" spans="1:9" x14ac:dyDescent="0.4">
      <c r="A361" s="61" t="s">
        <v>2826</v>
      </c>
      <c r="B361" s="59" t="s">
        <v>2659</v>
      </c>
      <c r="C361" s="57"/>
      <c r="D361" s="57"/>
      <c r="E361" s="57"/>
      <c r="F361" s="57"/>
      <c r="G361" s="57"/>
      <c r="H361" s="57"/>
      <c r="I361" s="58"/>
    </row>
    <row r="362" spans="1:9" x14ac:dyDescent="0.4">
      <c r="A362" s="61" t="s">
        <v>2828</v>
      </c>
      <c r="B362" s="59" t="s">
        <v>2868</v>
      </c>
      <c r="C362" s="57"/>
      <c r="D362" s="57"/>
      <c r="E362" s="57"/>
      <c r="F362" s="57"/>
      <c r="G362" s="57"/>
      <c r="H362" s="57"/>
      <c r="I362" s="58"/>
    </row>
    <row r="363" spans="1:9" x14ac:dyDescent="0.4">
      <c r="A363" s="61" t="s">
        <v>2830</v>
      </c>
      <c r="B363" s="59" t="s">
        <v>2660</v>
      </c>
      <c r="C363" s="57"/>
      <c r="D363" s="57"/>
      <c r="E363" s="57"/>
      <c r="F363" s="57"/>
      <c r="G363" s="57"/>
      <c r="H363" s="57"/>
      <c r="I363" s="58"/>
    </row>
    <row r="364" spans="1:9" x14ac:dyDescent="0.4">
      <c r="A364" s="61" t="s">
        <v>2845</v>
      </c>
      <c r="B364" s="59" t="s">
        <v>2661</v>
      </c>
      <c r="C364" s="57"/>
      <c r="D364" s="57"/>
      <c r="E364" s="57"/>
      <c r="F364" s="57"/>
      <c r="G364" s="57"/>
      <c r="H364" s="57"/>
      <c r="I364" s="58"/>
    </row>
    <row r="365" spans="1:9" x14ac:dyDescent="0.4">
      <c r="A365" s="61" t="s">
        <v>2846</v>
      </c>
      <c r="B365" s="59" t="s">
        <v>2662</v>
      </c>
      <c r="C365" s="57"/>
      <c r="D365" s="57"/>
      <c r="E365" s="57"/>
      <c r="F365" s="57"/>
      <c r="G365" s="57"/>
      <c r="H365" s="57"/>
      <c r="I365" s="58"/>
    </row>
    <row r="366" spans="1:9" x14ac:dyDescent="0.4">
      <c r="A366" s="61" t="s">
        <v>2847</v>
      </c>
      <c r="B366" s="59" t="s">
        <v>2663</v>
      </c>
      <c r="C366" s="57"/>
      <c r="D366" s="57"/>
      <c r="E366" s="57"/>
      <c r="F366" s="57"/>
      <c r="G366" s="57"/>
      <c r="H366" s="57"/>
      <c r="I366" s="58"/>
    </row>
    <row r="367" spans="1:9" x14ac:dyDescent="0.4">
      <c r="A367" s="61" t="s">
        <v>2848</v>
      </c>
      <c r="B367" s="59" t="s">
        <v>2664</v>
      </c>
      <c r="C367" s="57"/>
      <c r="D367" s="57"/>
      <c r="E367" s="57"/>
      <c r="F367" s="57"/>
      <c r="G367" s="57"/>
      <c r="H367" s="57"/>
      <c r="I367" s="58"/>
    </row>
    <row r="368" spans="1:9" x14ac:dyDescent="0.4">
      <c r="A368" s="61" t="s">
        <v>2849</v>
      </c>
      <c r="B368" s="59" t="s">
        <v>2869</v>
      </c>
      <c r="C368" s="57"/>
      <c r="D368" s="57"/>
      <c r="E368" s="57"/>
      <c r="F368" s="57"/>
      <c r="G368" s="57"/>
      <c r="H368" s="57"/>
      <c r="I368" s="58"/>
    </row>
    <row r="369" spans="1:9" x14ac:dyDescent="0.4">
      <c r="A369" s="61" t="s">
        <v>2850</v>
      </c>
      <c r="B369" s="59" t="s">
        <v>2665</v>
      </c>
      <c r="C369" s="57"/>
      <c r="D369" s="57"/>
      <c r="E369" s="57"/>
      <c r="F369" s="57"/>
      <c r="G369" s="57"/>
      <c r="H369" s="57"/>
      <c r="I369" s="58"/>
    </row>
    <row r="370" spans="1:9" x14ac:dyDescent="0.4">
      <c r="A370" s="61" t="s">
        <v>2851</v>
      </c>
      <c r="B370" s="59" t="s">
        <v>2666</v>
      </c>
      <c r="C370" s="57"/>
      <c r="D370" s="57"/>
      <c r="E370" s="57"/>
      <c r="F370" s="57"/>
      <c r="G370" s="57"/>
      <c r="H370" s="57"/>
      <c r="I370" s="58"/>
    </row>
    <row r="371" spans="1:9" x14ac:dyDescent="0.4">
      <c r="A371" s="61" t="s">
        <v>2852</v>
      </c>
      <c r="B371" s="59" t="s">
        <v>2667</v>
      </c>
      <c r="C371" s="57"/>
      <c r="D371" s="57"/>
      <c r="E371" s="57"/>
      <c r="F371" s="57"/>
      <c r="G371" s="57"/>
      <c r="H371" s="57"/>
      <c r="I371" s="58"/>
    </row>
    <row r="372" spans="1:9" x14ac:dyDescent="0.4">
      <c r="A372" s="61" t="s">
        <v>2853</v>
      </c>
      <c r="B372" s="59" t="s">
        <v>2668</v>
      </c>
      <c r="C372" s="57"/>
      <c r="D372" s="57"/>
      <c r="E372" s="57"/>
      <c r="F372" s="57"/>
      <c r="G372" s="57"/>
      <c r="H372" s="57"/>
      <c r="I372" s="58"/>
    </row>
    <row r="373" spans="1:9" x14ac:dyDescent="0.4">
      <c r="A373" s="61" t="s">
        <v>2854</v>
      </c>
      <c r="B373" s="59" t="s">
        <v>2669</v>
      </c>
      <c r="C373" s="57"/>
      <c r="D373" s="57"/>
      <c r="E373" s="57"/>
      <c r="F373" s="57"/>
      <c r="G373" s="57"/>
      <c r="H373" s="57"/>
      <c r="I373" s="58"/>
    </row>
    <row r="374" spans="1:9" x14ac:dyDescent="0.4">
      <c r="A374" s="61" t="s">
        <v>2855</v>
      </c>
      <c r="B374" s="59" t="s">
        <v>2670</v>
      </c>
      <c r="C374" s="57"/>
      <c r="D374" s="57"/>
      <c r="E374" s="57"/>
      <c r="F374" s="57"/>
      <c r="G374" s="57"/>
      <c r="H374" s="57"/>
      <c r="I374" s="58"/>
    </row>
    <row r="375" spans="1:9" x14ac:dyDescent="0.4">
      <c r="A375" s="61" t="s">
        <v>2856</v>
      </c>
      <c r="B375" s="59" t="s">
        <v>2870</v>
      </c>
      <c r="C375" s="57"/>
      <c r="D375" s="57"/>
      <c r="E375" s="57"/>
      <c r="F375" s="57"/>
      <c r="G375" s="57"/>
      <c r="H375" s="57"/>
      <c r="I375" s="58"/>
    </row>
    <row r="376" spans="1:9" x14ac:dyDescent="0.4">
      <c r="A376" s="61" t="s">
        <v>2857</v>
      </c>
      <c r="B376" s="59" t="s">
        <v>2671</v>
      </c>
      <c r="C376" s="57"/>
      <c r="D376" s="57"/>
      <c r="E376" s="57"/>
      <c r="F376" s="57"/>
      <c r="G376" s="57"/>
      <c r="H376" s="57"/>
      <c r="I376" s="58"/>
    </row>
    <row r="377" spans="1:9" x14ac:dyDescent="0.4">
      <c r="A377" s="61" t="s">
        <v>878</v>
      </c>
      <c r="B377" s="59" t="s">
        <v>2672</v>
      </c>
      <c r="C377" s="57"/>
      <c r="D377" s="57"/>
      <c r="E377" s="57"/>
      <c r="F377" s="57"/>
      <c r="G377" s="57"/>
      <c r="H377" s="57"/>
      <c r="I377" s="58"/>
    </row>
    <row r="378" spans="1:9" x14ac:dyDescent="0.4">
      <c r="A378" s="61" t="s">
        <v>2862</v>
      </c>
      <c r="B378" s="59" t="s">
        <v>2673</v>
      </c>
      <c r="C378" s="57"/>
      <c r="D378" s="57"/>
      <c r="E378" s="57"/>
      <c r="F378" s="57"/>
      <c r="G378" s="57"/>
      <c r="H378" s="57"/>
      <c r="I378" s="58"/>
    </row>
    <row r="379" spans="1:9" x14ac:dyDescent="0.4">
      <c r="A379" s="61" t="s">
        <v>2863</v>
      </c>
      <c r="B379" s="59" t="s">
        <v>2674</v>
      </c>
      <c r="C379" s="57"/>
      <c r="D379" s="57"/>
      <c r="E379" s="57"/>
      <c r="F379" s="57"/>
      <c r="G379" s="57"/>
      <c r="H379" s="57"/>
      <c r="I379" s="58"/>
    </row>
    <row r="380" spans="1:9" x14ac:dyDescent="0.4">
      <c r="A380" s="61" t="s">
        <v>2864</v>
      </c>
      <c r="B380" s="59" t="s">
        <v>2752</v>
      </c>
      <c r="C380" s="57"/>
      <c r="D380" s="57"/>
      <c r="E380" s="57"/>
      <c r="F380" s="57"/>
      <c r="G380" s="57"/>
      <c r="H380" s="57"/>
      <c r="I380" s="58"/>
    </row>
    <row r="381" spans="1:9" x14ac:dyDescent="0.4">
      <c r="A381" s="61" t="s">
        <v>2865</v>
      </c>
      <c r="B381" s="59" t="s">
        <v>2753</v>
      </c>
      <c r="C381" s="57"/>
      <c r="D381" s="57"/>
      <c r="E381" s="57"/>
      <c r="F381" s="57"/>
      <c r="G381" s="57"/>
      <c r="H381" s="57"/>
      <c r="I381" s="58"/>
    </row>
    <row r="382" spans="1:9" x14ac:dyDescent="0.4">
      <c r="A382" s="61" t="s">
        <v>2866</v>
      </c>
      <c r="B382" s="59" t="s">
        <v>2806</v>
      </c>
      <c r="C382" s="57"/>
      <c r="D382" s="57"/>
      <c r="E382" s="57"/>
      <c r="F382" s="57"/>
      <c r="G382" s="57"/>
      <c r="H382" s="57"/>
      <c r="I382" s="58"/>
    </row>
    <row r="383" spans="1:9" x14ac:dyDescent="0.4">
      <c r="A383" s="61" t="s">
        <v>2867</v>
      </c>
      <c r="B383" s="59" t="s">
        <v>2871</v>
      </c>
      <c r="C383" s="57"/>
      <c r="D383" s="57"/>
      <c r="E383" s="57"/>
      <c r="F383" s="57"/>
      <c r="G383" s="57"/>
      <c r="H383" s="57"/>
      <c r="I383" s="58"/>
    </row>
    <row r="397" spans="1:9" x14ac:dyDescent="0.4">
      <c r="A397" s="100" t="s">
        <v>104</v>
      </c>
      <c r="B397" t="s">
        <v>915</v>
      </c>
    </row>
    <row r="398" spans="1:9" x14ac:dyDescent="0.4">
      <c r="B398" t="s">
        <v>916</v>
      </c>
    </row>
    <row r="399" spans="1:9" ht="18.600000000000001" customHeight="1" x14ac:dyDescent="0.4">
      <c r="A399" s="64"/>
      <c r="B399" s="120" t="s">
        <v>2817</v>
      </c>
      <c r="C399" s="121"/>
      <c r="D399" s="121"/>
      <c r="E399" s="121"/>
      <c r="F399" s="121"/>
      <c r="G399" s="118"/>
      <c r="H399" s="64" t="s">
        <v>2834</v>
      </c>
      <c r="I399" s="64" t="s">
        <v>2816</v>
      </c>
    </row>
    <row r="400" spans="1:9" x14ac:dyDescent="0.4">
      <c r="A400" s="64" t="s">
        <v>677</v>
      </c>
      <c r="B400" s="116" t="s">
        <v>923</v>
      </c>
      <c r="C400" s="117"/>
      <c r="D400" s="117"/>
      <c r="E400" s="117"/>
      <c r="F400" s="117"/>
      <c r="G400" s="118"/>
      <c r="H400" s="64">
        <f>'問10①－１'!J3+'問10②－１'!J3+'問10③－１'!J3+'問10④－１'!J3+'問10⑤－１'!J3+'問10⑥－１'!J3</f>
        <v>278</v>
      </c>
      <c r="I400" s="32">
        <f>H400/$H$407</f>
        <v>0.34405940594059403</v>
      </c>
    </row>
    <row r="401" spans="1:9" x14ac:dyDescent="0.4">
      <c r="A401" s="64" t="s">
        <v>678</v>
      </c>
      <c r="B401" s="116" t="s">
        <v>924</v>
      </c>
      <c r="C401" s="117"/>
      <c r="D401" s="117"/>
      <c r="E401" s="117"/>
      <c r="F401" s="117"/>
      <c r="G401" s="118"/>
      <c r="H401" s="64">
        <f>'問10①－１'!J4+'問10②－１'!J4+'問10③－１'!J4+'問10④－１'!J4+'問10⑤－１'!J4+'問10⑥－１'!J4</f>
        <v>142</v>
      </c>
      <c r="I401" s="32">
        <f t="shared" ref="I401:I406" si="4">H401/$H$407</f>
        <v>0.17574257425742573</v>
      </c>
    </row>
    <row r="402" spans="1:9" x14ac:dyDescent="0.4">
      <c r="A402" s="64" t="s">
        <v>679</v>
      </c>
      <c r="B402" s="116" t="s">
        <v>925</v>
      </c>
      <c r="C402" s="117"/>
      <c r="D402" s="117"/>
      <c r="E402" s="117"/>
      <c r="F402" s="117"/>
      <c r="G402" s="118"/>
      <c r="H402" s="64">
        <f>'問10①－１'!J5+'問10②－１'!J5+'問10③－１'!J5+'問10④－１'!J5+'問10⑤－１'!J5+'問10⑥－１'!J5</f>
        <v>37</v>
      </c>
      <c r="I402" s="32">
        <f t="shared" si="4"/>
        <v>4.5792079207920791E-2</v>
      </c>
    </row>
    <row r="403" spans="1:9" x14ac:dyDescent="0.4">
      <c r="A403" s="64" t="s">
        <v>681</v>
      </c>
      <c r="B403" s="116" t="s">
        <v>926</v>
      </c>
      <c r="C403" s="117"/>
      <c r="D403" s="117"/>
      <c r="E403" s="117"/>
      <c r="F403" s="117"/>
      <c r="G403" s="118"/>
      <c r="H403" s="64">
        <f>'問10①－１'!J6+'問10②－１'!J6+'問10③－１'!J6+'問10④－１'!J6+'問10⑤－１'!J6+'問10⑥－１'!J6</f>
        <v>218</v>
      </c>
      <c r="I403" s="32">
        <f t="shared" si="4"/>
        <v>0.26980198019801982</v>
      </c>
    </row>
    <row r="404" spans="1:9" x14ac:dyDescent="0.4">
      <c r="A404" s="64" t="s">
        <v>682</v>
      </c>
      <c r="B404" s="116" t="s">
        <v>927</v>
      </c>
      <c r="C404" s="117"/>
      <c r="D404" s="117"/>
      <c r="E404" s="117"/>
      <c r="F404" s="117"/>
      <c r="G404" s="118"/>
      <c r="H404" s="64">
        <f>'問10①－１'!J7+'問10②－１'!J7+'問10③－１'!J7+'問10④－１'!J7+'問10⑤－１'!J7+'問10⑥－１'!J7</f>
        <v>69</v>
      </c>
      <c r="I404" s="32">
        <f t="shared" si="4"/>
        <v>8.5396039603960402E-2</v>
      </c>
    </row>
    <row r="405" spans="1:9" x14ac:dyDescent="0.4">
      <c r="A405" s="64" t="s">
        <v>683</v>
      </c>
      <c r="B405" s="157" t="s">
        <v>928</v>
      </c>
      <c r="C405" s="158"/>
      <c r="D405" s="158"/>
      <c r="E405" s="158"/>
      <c r="F405" s="158"/>
      <c r="G405" s="159"/>
      <c r="H405" s="64">
        <f>'問10①－１'!J8+'問10②－１'!J8+'問10③－１'!J8+'問10④－１'!J8+'問10⑤－１'!J8+'問10⑥－１'!J8</f>
        <v>37</v>
      </c>
      <c r="I405" s="32">
        <f t="shared" si="4"/>
        <v>4.5792079207920791E-2</v>
      </c>
    </row>
    <row r="406" spans="1:9" ht="19.5" thickBot="1" x14ac:dyDescent="0.45">
      <c r="A406" s="64" t="s">
        <v>684</v>
      </c>
      <c r="B406" s="154" t="s">
        <v>676</v>
      </c>
      <c r="C406" s="155"/>
      <c r="D406" s="155"/>
      <c r="E406" s="155"/>
      <c r="F406" s="155"/>
      <c r="G406" s="156"/>
      <c r="H406" s="68">
        <f>'問10①－１'!J9+'問10②－１'!J9+'問10③－１'!J9+'問10④－１'!J9+'問10⑤－１'!J9+'問10⑥－１'!J9</f>
        <v>27</v>
      </c>
      <c r="I406" s="70">
        <f t="shared" si="4"/>
        <v>3.3415841584158418E-2</v>
      </c>
    </row>
    <row r="407" spans="1:9" ht="19.5" thickBot="1" x14ac:dyDescent="0.45">
      <c r="A407" s="142" t="s">
        <v>2822</v>
      </c>
      <c r="B407" s="143"/>
      <c r="C407" s="143"/>
      <c r="D407" s="143"/>
      <c r="E407" s="143"/>
      <c r="F407" s="143"/>
      <c r="G407" s="144"/>
      <c r="H407" s="82">
        <f>SUM(H400:H406)</f>
        <v>808</v>
      </c>
      <c r="I407" s="99"/>
    </row>
    <row r="408" spans="1:9" x14ac:dyDescent="0.4">
      <c r="A408" s="145" t="s">
        <v>2818</v>
      </c>
      <c r="B408" s="146"/>
      <c r="C408" s="146"/>
      <c r="D408" s="146"/>
      <c r="E408" s="146"/>
      <c r="F408" s="146"/>
      <c r="G408" s="147"/>
      <c r="H408" s="71">
        <f>'問10①－１'!J2+'問10②－１'!J2+'問10③－１'!J2+'問10④－１'!J2+'問10⑤－１'!J2+'問10⑥－１'!J2</f>
        <v>81</v>
      </c>
      <c r="I408" s="72"/>
    </row>
    <row r="409" spans="1:9" x14ac:dyDescent="0.4">
      <c r="A409" s="120" t="s">
        <v>2819</v>
      </c>
      <c r="B409" s="121"/>
      <c r="C409" s="121"/>
      <c r="D409" s="121"/>
      <c r="E409" s="121"/>
      <c r="F409" s="121"/>
      <c r="G409" s="118"/>
      <c r="H409" s="64">
        <f>H407+H408</f>
        <v>889</v>
      </c>
      <c r="I409" s="19"/>
    </row>
    <row r="410" spans="1:9" x14ac:dyDescent="0.4">
      <c r="A410" s="60"/>
      <c r="B410" s="60"/>
      <c r="C410" s="60"/>
      <c r="D410" s="60"/>
      <c r="E410" s="60"/>
      <c r="H410" s="21"/>
      <c r="I410" s="21"/>
    </row>
    <row r="412" spans="1:9" x14ac:dyDescent="0.4">
      <c r="A412" s="47" t="s">
        <v>2688</v>
      </c>
    </row>
    <row r="413" spans="1:9" x14ac:dyDescent="0.4">
      <c r="A413" s="61" t="s">
        <v>2872</v>
      </c>
      <c r="B413" s="59" t="s">
        <v>2876</v>
      </c>
      <c r="C413" s="57"/>
      <c r="D413" s="57"/>
      <c r="E413" s="57"/>
      <c r="F413" s="57"/>
      <c r="G413" s="57"/>
      <c r="H413" s="57"/>
      <c r="I413" s="58"/>
    </row>
    <row r="414" spans="1:9" x14ac:dyDescent="0.4">
      <c r="A414" s="61" t="s">
        <v>678</v>
      </c>
      <c r="B414" s="59" t="s">
        <v>2679</v>
      </c>
      <c r="C414" s="57"/>
      <c r="D414" s="57"/>
      <c r="E414" s="57"/>
      <c r="F414" s="57"/>
      <c r="G414" s="57"/>
      <c r="H414" s="57"/>
      <c r="I414" s="58"/>
    </row>
    <row r="415" spans="1:9" x14ac:dyDescent="0.4">
      <c r="A415" s="61" t="s">
        <v>679</v>
      </c>
      <c r="B415" s="59" t="s">
        <v>2680</v>
      </c>
      <c r="C415" s="57"/>
      <c r="D415" s="57"/>
      <c r="E415" s="57"/>
      <c r="F415" s="57"/>
      <c r="G415" s="57"/>
      <c r="H415" s="57"/>
      <c r="I415" s="58"/>
    </row>
    <row r="416" spans="1:9" x14ac:dyDescent="0.4">
      <c r="A416" s="61" t="s">
        <v>681</v>
      </c>
      <c r="B416" s="59" t="s">
        <v>2681</v>
      </c>
      <c r="C416" s="57"/>
      <c r="D416" s="57"/>
      <c r="E416" s="57"/>
      <c r="F416" s="57"/>
      <c r="G416" s="57"/>
      <c r="H416" s="57"/>
      <c r="I416" s="58"/>
    </row>
    <row r="417" spans="1:10" x14ac:dyDescent="0.4">
      <c r="A417" s="61" t="s">
        <v>682</v>
      </c>
      <c r="B417" s="59" t="s">
        <v>2682</v>
      </c>
      <c r="C417" s="57"/>
      <c r="D417" s="57"/>
      <c r="E417" s="57"/>
      <c r="F417" s="57"/>
      <c r="G417" s="57"/>
      <c r="H417" s="57"/>
      <c r="I417" s="58"/>
    </row>
    <row r="418" spans="1:10" x14ac:dyDescent="0.4">
      <c r="A418" s="61" t="s">
        <v>2873</v>
      </c>
      <c r="B418" s="59" t="s">
        <v>2683</v>
      </c>
      <c r="C418" s="57"/>
      <c r="D418" s="57"/>
      <c r="E418" s="57"/>
      <c r="F418" s="57"/>
      <c r="G418" s="57"/>
      <c r="H418" s="57"/>
      <c r="I418" s="58"/>
    </row>
    <row r="419" spans="1:10" x14ac:dyDescent="0.4">
      <c r="A419" s="61" t="s">
        <v>2874</v>
      </c>
      <c r="B419" s="59" t="s">
        <v>2684</v>
      </c>
      <c r="C419" s="57"/>
      <c r="D419" s="57"/>
      <c r="E419" s="57"/>
      <c r="F419" s="57"/>
      <c r="G419" s="57"/>
      <c r="H419" s="57"/>
      <c r="I419" s="58"/>
    </row>
    <row r="420" spans="1:10" x14ac:dyDescent="0.4">
      <c r="A420" s="61" t="s">
        <v>2875</v>
      </c>
      <c r="B420" s="59" t="s">
        <v>2685</v>
      </c>
      <c r="C420" s="57"/>
      <c r="D420" s="57"/>
      <c r="E420" s="57"/>
      <c r="F420" s="57"/>
      <c r="G420" s="57"/>
      <c r="H420" s="57"/>
      <c r="I420" s="58"/>
      <c r="J420" s="52"/>
    </row>
    <row r="421" spans="1:10" x14ac:dyDescent="0.4">
      <c r="A421" s="61" t="s">
        <v>700</v>
      </c>
      <c r="B421" s="59" t="s">
        <v>2686</v>
      </c>
      <c r="C421" s="57"/>
      <c r="D421" s="57"/>
      <c r="E421" s="57"/>
      <c r="F421" s="57"/>
      <c r="G421" s="57"/>
      <c r="H421" s="57"/>
      <c r="I421" s="58"/>
      <c r="J421" s="52"/>
    </row>
    <row r="422" spans="1:10" x14ac:dyDescent="0.4">
      <c r="A422" s="61" t="s">
        <v>701</v>
      </c>
      <c r="B422" s="59" t="s">
        <v>2877</v>
      </c>
      <c r="C422" s="57"/>
      <c r="D422" s="57"/>
      <c r="E422" s="57"/>
      <c r="F422" s="57"/>
      <c r="G422" s="57"/>
      <c r="H422" s="57"/>
      <c r="I422" s="58"/>
      <c r="J422" s="52"/>
    </row>
    <row r="423" spans="1:10" x14ac:dyDescent="0.4">
      <c r="A423" s="21"/>
      <c r="J423" s="52"/>
    </row>
    <row r="424" spans="1:10" x14ac:dyDescent="0.4">
      <c r="A424" s="100" t="s">
        <v>105</v>
      </c>
      <c r="B424" s="36" t="s">
        <v>930</v>
      </c>
      <c r="J424" s="52"/>
    </row>
    <row r="425" spans="1:10" ht="18.600000000000001" customHeight="1" x14ac:dyDescent="0.4">
      <c r="A425" s="64"/>
      <c r="B425" s="120" t="s">
        <v>2817</v>
      </c>
      <c r="C425" s="121"/>
      <c r="D425" s="121"/>
      <c r="E425" s="121"/>
      <c r="F425" s="121"/>
      <c r="G425" s="118"/>
      <c r="H425" s="64" t="s">
        <v>2834</v>
      </c>
      <c r="I425" s="64" t="s">
        <v>2816</v>
      </c>
    </row>
    <row r="426" spans="1:10" x14ac:dyDescent="0.4">
      <c r="A426" s="64" t="s">
        <v>677</v>
      </c>
      <c r="B426" s="116" t="s">
        <v>935</v>
      </c>
      <c r="C426" s="117"/>
      <c r="D426" s="117"/>
      <c r="E426" s="117"/>
      <c r="F426" s="117"/>
      <c r="G426" s="118"/>
      <c r="H426" s="64">
        <f>'問11①－１'!J3+'問11②－１'!J3+'問11③－１'!J3+'問11④－１'!J3+'問11⑤－１'!J3+'問11⑥－１'!J3</f>
        <v>124</v>
      </c>
      <c r="I426" s="20">
        <f>H426/$H$430</f>
        <v>0.23664122137404581</v>
      </c>
      <c r="J426" s="52"/>
    </row>
    <row r="427" spans="1:10" x14ac:dyDescent="0.4">
      <c r="A427" s="64" t="s">
        <v>678</v>
      </c>
      <c r="B427" s="116" t="s">
        <v>936</v>
      </c>
      <c r="C427" s="117"/>
      <c r="D427" s="117"/>
      <c r="E427" s="117"/>
      <c r="F427" s="117"/>
      <c r="G427" s="118"/>
      <c r="H427" s="64">
        <f>'問11①－１'!J4+'問11②－１'!J4+'問11③－１'!J4+'問11④－１'!J4+'問11⑤－１'!J4+'問11⑥－１'!J4</f>
        <v>294</v>
      </c>
      <c r="I427" s="20">
        <f>H427/$H$430</f>
        <v>0.56106870229007633</v>
      </c>
      <c r="J427" s="52"/>
    </row>
    <row r="428" spans="1:10" x14ac:dyDescent="0.4">
      <c r="A428" s="64" t="s">
        <v>679</v>
      </c>
      <c r="B428" s="116" t="s">
        <v>937</v>
      </c>
      <c r="C428" s="117"/>
      <c r="D428" s="117"/>
      <c r="E428" s="117"/>
      <c r="F428" s="117"/>
      <c r="G428" s="118"/>
      <c r="H428" s="64">
        <f>'問11①－１'!J5+'問11②－１'!J5+'問11③－１'!J5+'問11④－１'!J5+'問11⑤－１'!J5+'問11⑥－１'!J5</f>
        <v>64</v>
      </c>
      <c r="I428" s="20">
        <f>H428/$H$430</f>
        <v>0.12213740458015267</v>
      </c>
      <c r="J428" s="52"/>
    </row>
    <row r="429" spans="1:10" ht="19.5" thickBot="1" x14ac:dyDescent="0.45">
      <c r="A429" s="64" t="s">
        <v>681</v>
      </c>
      <c r="B429" s="154" t="s">
        <v>758</v>
      </c>
      <c r="C429" s="155"/>
      <c r="D429" s="155"/>
      <c r="E429" s="155"/>
      <c r="F429" s="155"/>
      <c r="G429" s="156"/>
      <c r="H429" s="68">
        <f>'問11①－１'!J6+'問11②－１'!J6+'問11③－１'!J6+'問11④－１'!J6+'問11⑤－１'!J6+'問11⑥－１'!J6</f>
        <v>42</v>
      </c>
      <c r="I429" s="94">
        <f>H429/$H$430</f>
        <v>8.0152671755725186E-2</v>
      </c>
      <c r="J429" s="52"/>
    </row>
    <row r="430" spans="1:10" ht="19.5" thickBot="1" x14ac:dyDescent="0.45">
      <c r="A430" s="142" t="s">
        <v>2822</v>
      </c>
      <c r="B430" s="143"/>
      <c r="C430" s="143"/>
      <c r="D430" s="143"/>
      <c r="E430" s="143"/>
      <c r="F430" s="143"/>
      <c r="G430" s="144"/>
      <c r="H430" s="82">
        <f>SUM(H426:H429)</f>
        <v>524</v>
      </c>
      <c r="I430" s="89"/>
      <c r="J430" s="52"/>
    </row>
    <row r="431" spans="1:10" x14ac:dyDescent="0.4">
      <c r="A431" s="145" t="s">
        <v>2818</v>
      </c>
      <c r="B431" s="146"/>
      <c r="C431" s="146"/>
      <c r="D431" s="146"/>
      <c r="E431" s="146"/>
      <c r="F431" s="146"/>
      <c r="G431" s="147"/>
      <c r="H431" s="71">
        <f>'問11①－１'!J2+'問11②－１'!J2+'問11③－１'!J2+'問11④－１'!J2+'問11⑤－１'!J2+'問11⑥－１'!J2</f>
        <v>22</v>
      </c>
      <c r="I431" s="72"/>
      <c r="J431" s="52"/>
    </row>
    <row r="432" spans="1:10" x14ac:dyDescent="0.4">
      <c r="A432" s="120" t="s">
        <v>2819</v>
      </c>
      <c r="B432" s="121"/>
      <c r="C432" s="121"/>
      <c r="D432" s="121"/>
      <c r="E432" s="121"/>
      <c r="F432" s="121"/>
      <c r="G432" s="118"/>
      <c r="H432" s="64">
        <f>H430+H431</f>
        <v>546</v>
      </c>
      <c r="I432" s="19"/>
      <c r="J432" s="52"/>
    </row>
    <row r="433" spans="1:10" x14ac:dyDescent="0.4">
      <c r="J433" s="52"/>
    </row>
    <row r="434" spans="1:10" x14ac:dyDescent="0.4">
      <c r="J434" s="52"/>
    </row>
    <row r="435" spans="1:10" x14ac:dyDescent="0.4">
      <c r="J435" s="52"/>
    </row>
    <row r="436" spans="1:10" x14ac:dyDescent="0.4">
      <c r="J436" s="52"/>
    </row>
    <row r="437" spans="1:10" x14ac:dyDescent="0.4">
      <c r="J437" s="52">
        <f>SUM(I325:I341)</f>
        <v>0</v>
      </c>
    </row>
    <row r="447" spans="1:10" x14ac:dyDescent="0.4">
      <c r="A447" s="100" t="s">
        <v>106</v>
      </c>
      <c r="B447" t="s">
        <v>2842</v>
      </c>
    </row>
    <row r="448" spans="1:10" x14ac:dyDescent="0.4">
      <c r="B448" t="s">
        <v>959</v>
      </c>
    </row>
    <row r="449" spans="1:9" ht="18.600000000000001" customHeight="1" x14ac:dyDescent="0.4">
      <c r="A449" s="64"/>
      <c r="B449" s="120" t="s">
        <v>2817</v>
      </c>
      <c r="C449" s="121"/>
      <c r="D449" s="121"/>
      <c r="E449" s="121"/>
      <c r="F449" s="121"/>
      <c r="G449" s="118"/>
      <c r="H449" s="64" t="s">
        <v>2834</v>
      </c>
      <c r="I449" s="64" t="s">
        <v>2816</v>
      </c>
    </row>
    <row r="450" spans="1:9" x14ac:dyDescent="0.4">
      <c r="A450" s="64" t="s">
        <v>677</v>
      </c>
      <c r="B450" s="116" t="s">
        <v>949</v>
      </c>
      <c r="C450" s="117"/>
      <c r="D450" s="117"/>
      <c r="E450" s="117"/>
      <c r="F450" s="117"/>
      <c r="G450" s="118"/>
      <c r="H450" s="64">
        <f>'問12①－１'!J3+'問12②－１'!J3+'問12③－１'!K3+'問12④－１'!K3+'問12⑤－１'!K3+'問12⑥－１'!K3</f>
        <v>182</v>
      </c>
      <c r="I450" s="20">
        <f>H450/$H$459</f>
        <v>0.19569892473118281</v>
      </c>
    </row>
    <row r="451" spans="1:9" x14ac:dyDescent="0.4">
      <c r="A451" s="64" t="s">
        <v>678</v>
      </c>
      <c r="B451" s="116" t="s">
        <v>950</v>
      </c>
      <c r="C451" s="117"/>
      <c r="D451" s="117"/>
      <c r="E451" s="117"/>
      <c r="F451" s="117"/>
      <c r="G451" s="118"/>
      <c r="H451" s="64">
        <f>'問12①－１'!J4+'問12②－１'!J4+'問12③－１'!K4+'問12④－１'!K4+'問12⑤－１'!K4+'問12⑥－１'!K4</f>
        <v>80</v>
      </c>
      <c r="I451" s="20">
        <f t="shared" ref="I451:I458" si="5">H451/$H$459</f>
        <v>8.6021505376344093E-2</v>
      </c>
    </row>
    <row r="452" spans="1:9" x14ac:dyDescent="0.4">
      <c r="A452" s="64" t="s">
        <v>679</v>
      </c>
      <c r="B452" s="116" t="s">
        <v>951</v>
      </c>
      <c r="C452" s="117"/>
      <c r="D452" s="117"/>
      <c r="E452" s="117"/>
      <c r="F452" s="117"/>
      <c r="G452" s="118"/>
      <c r="H452" s="64">
        <f>'問12①－１'!J5+'問12②－１'!J5+'問12③－１'!K5+'問12④－１'!K5+'問12⑤－１'!K5+'問12⑥－１'!K5</f>
        <v>154</v>
      </c>
      <c r="I452" s="20">
        <f t="shared" si="5"/>
        <v>0.16559139784946236</v>
      </c>
    </row>
    <row r="453" spans="1:9" x14ac:dyDescent="0.4">
      <c r="A453" s="64" t="s">
        <v>681</v>
      </c>
      <c r="B453" s="116" t="s">
        <v>952</v>
      </c>
      <c r="C453" s="117"/>
      <c r="D453" s="117"/>
      <c r="E453" s="117"/>
      <c r="F453" s="117"/>
      <c r="G453" s="118"/>
      <c r="H453" s="64">
        <f>'問12①－１'!J6+'問12②－１'!J6+'問12③－１'!K6+'問12④－１'!K6+'問12⑤－１'!K6+'問12⑥－１'!K6</f>
        <v>107</v>
      </c>
      <c r="I453" s="20">
        <f t="shared" si="5"/>
        <v>0.11505376344086021</v>
      </c>
    </row>
    <row r="454" spans="1:9" x14ac:dyDescent="0.4">
      <c r="A454" s="64" t="s">
        <v>682</v>
      </c>
      <c r="B454" s="116" t="s">
        <v>953</v>
      </c>
      <c r="C454" s="117"/>
      <c r="D454" s="117"/>
      <c r="E454" s="117"/>
      <c r="F454" s="117"/>
      <c r="G454" s="118"/>
      <c r="H454" s="64">
        <f>'問12①－１'!J7+'問12②－１'!J7+'問12③－１'!K7+'問12④－１'!K7+'問12⑤－１'!K7+'問12⑥－１'!K7</f>
        <v>81</v>
      </c>
      <c r="I454" s="20">
        <f t="shared" si="5"/>
        <v>8.7096774193548387E-2</v>
      </c>
    </row>
    <row r="455" spans="1:9" x14ac:dyDescent="0.4">
      <c r="A455" s="64" t="s">
        <v>683</v>
      </c>
      <c r="B455" s="116" t="s">
        <v>954</v>
      </c>
      <c r="C455" s="117"/>
      <c r="D455" s="117"/>
      <c r="E455" s="117"/>
      <c r="F455" s="117"/>
      <c r="G455" s="118"/>
      <c r="H455" s="64">
        <f>'問12①－１'!J8+'問12②－１'!J8+'問12③－１'!K8+'問12④－１'!K8+'問12⑤－１'!K8+'問12⑥－１'!K8</f>
        <v>84</v>
      </c>
      <c r="I455" s="20">
        <f t="shared" si="5"/>
        <v>9.0322580645161285E-2</v>
      </c>
    </row>
    <row r="456" spans="1:9" x14ac:dyDescent="0.4">
      <c r="A456" s="64" t="s">
        <v>684</v>
      </c>
      <c r="B456" s="116" t="s">
        <v>955</v>
      </c>
      <c r="C456" s="117"/>
      <c r="D456" s="117"/>
      <c r="E456" s="117"/>
      <c r="F456" s="117"/>
      <c r="G456" s="118"/>
      <c r="H456" s="64">
        <f>'問12①－１'!J9+'問12②－１'!J9+'問12③－１'!K9+'問12④－１'!K9+'問12⑤－１'!K9+'問12⑥－１'!K9</f>
        <v>131</v>
      </c>
      <c r="I456" s="20">
        <f t="shared" si="5"/>
        <v>0.14086021505376345</v>
      </c>
    </row>
    <row r="457" spans="1:9" x14ac:dyDescent="0.4">
      <c r="A457" s="64" t="s">
        <v>699</v>
      </c>
      <c r="B457" s="116" t="s">
        <v>956</v>
      </c>
      <c r="C457" s="117"/>
      <c r="D457" s="117"/>
      <c r="E457" s="117"/>
      <c r="F457" s="117"/>
      <c r="G457" s="118"/>
      <c r="H457" s="64">
        <f>'問12①－１'!J10+'問12②－１'!J10+'問12③－１'!K10+'問12④－１'!K10+'問12⑤－１'!K10+'問12⑥－１'!K10</f>
        <v>65</v>
      </c>
      <c r="I457" s="20">
        <f t="shared" si="5"/>
        <v>6.9892473118279563E-2</v>
      </c>
    </row>
    <row r="458" spans="1:9" ht="19.5" thickBot="1" x14ac:dyDescent="0.45">
      <c r="A458" s="64" t="s">
        <v>700</v>
      </c>
      <c r="B458" s="116" t="s">
        <v>676</v>
      </c>
      <c r="C458" s="117"/>
      <c r="D458" s="117"/>
      <c r="E458" s="117"/>
      <c r="F458" s="117"/>
      <c r="G458" s="118"/>
      <c r="H458" s="68">
        <f>'問12①－１'!J11+'問12②－１'!J11+'問12③－１'!K11+'問12④－１'!K11+'問12⑤－１'!K11+'問12⑥－１'!K11</f>
        <v>46</v>
      </c>
      <c r="I458" s="20">
        <f t="shared" si="5"/>
        <v>4.9462365591397849E-2</v>
      </c>
    </row>
    <row r="459" spans="1:9" ht="19.5" thickBot="1" x14ac:dyDescent="0.45">
      <c r="A459" s="142" t="s">
        <v>2822</v>
      </c>
      <c r="B459" s="143"/>
      <c r="C459" s="143"/>
      <c r="D459" s="143"/>
      <c r="E459" s="143"/>
      <c r="F459" s="143"/>
      <c r="G459" s="144"/>
      <c r="H459" s="82">
        <f>SUM(H450:H458)</f>
        <v>930</v>
      </c>
      <c r="I459" s="99"/>
    </row>
    <row r="460" spans="1:9" x14ac:dyDescent="0.4">
      <c r="A460" s="145" t="s">
        <v>2818</v>
      </c>
      <c r="B460" s="146"/>
      <c r="C460" s="146"/>
      <c r="D460" s="146"/>
      <c r="E460" s="146"/>
      <c r="F460" s="146"/>
      <c r="G460" s="147"/>
      <c r="H460" s="71">
        <f>'問12①－１'!J2+'問12②－１'!J2+'問12③－１'!K2+'問12④－１'!K2+'問12⑤－１'!K2+'問12⑥－１'!K2</f>
        <v>35</v>
      </c>
      <c r="I460" s="72"/>
    </row>
    <row r="461" spans="1:9" x14ac:dyDescent="0.4">
      <c r="A461" s="120" t="s">
        <v>2819</v>
      </c>
      <c r="B461" s="121"/>
      <c r="C461" s="121"/>
      <c r="D461" s="121"/>
      <c r="E461" s="121"/>
      <c r="F461" s="121"/>
      <c r="G461" s="118"/>
      <c r="H461" s="64">
        <f>H459+H460</f>
        <v>965</v>
      </c>
      <c r="I461" s="19"/>
    </row>
    <row r="463" spans="1:9" x14ac:dyDescent="0.4">
      <c r="A463" s="101" t="s">
        <v>119</v>
      </c>
      <c r="B463" t="s">
        <v>958</v>
      </c>
    </row>
    <row r="464" spans="1:9" x14ac:dyDescent="0.4">
      <c r="B464" t="s">
        <v>959</v>
      </c>
    </row>
    <row r="465" spans="1:9" ht="18.600000000000001" customHeight="1" x14ac:dyDescent="0.4">
      <c r="A465" s="64"/>
      <c r="B465" s="120" t="s">
        <v>2817</v>
      </c>
      <c r="C465" s="121"/>
      <c r="D465" s="121"/>
      <c r="E465" s="121"/>
      <c r="F465" s="121"/>
      <c r="G465" s="118"/>
      <c r="H465" s="64" t="s">
        <v>2834</v>
      </c>
      <c r="I465" s="64" t="s">
        <v>2816</v>
      </c>
    </row>
    <row r="466" spans="1:9" x14ac:dyDescent="0.4">
      <c r="A466" s="64" t="s">
        <v>677</v>
      </c>
      <c r="B466" s="116" t="s">
        <v>961</v>
      </c>
      <c r="C466" s="117"/>
      <c r="D466" s="117"/>
      <c r="E466" s="117"/>
      <c r="F466" s="117"/>
      <c r="G466" s="118"/>
      <c r="H466" s="19">
        <f>'問13①－１'!J3+'問13②－１'!J3+'問13③－１'!J3+'問13④－１'!J3+'問13⑤－１'!J3+'問13⑥－１'!J3</f>
        <v>384</v>
      </c>
      <c r="I466" s="20">
        <f t="shared" ref="I466:I471" si="6">H466/$H$472</f>
        <v>0.53112033195020747</v>
      </c>
    </row>
    <row r="467" spans="1:9" x14ac:dyDescent="0.4">
      <c r="A467" s="64" t="s">
        <v>678</v>
      </c>
      <c r="B467" s="116" t="s">
        <v>962</v>
      </c>
      <c r="C467" s="117"/>
      <c r="D467" s="117"/>
      <c r="E467" s="117"/>
      <c r="F467" s="117"/>
      <c r="G467" s="118"/>
      <c r="H467" s="19">
        <f>'問13①－１'!J4+'問13②－１'!J4+'問13③－１'!J4+'問13④－１'!J4+'問13⑤－１'!J4+'問13⑥－１'!J4</f>
        <v>80</v>
      </c>
      <c r="I467" s="20">
        <f t="shared" si="6"/>
        <v>0.11065006915629322</v>
      </c>
    </row>
    <row r="468" spans="1:9" x14ac:dyDescent="0.4">
      <c r="A468" s="64" t="s">
        <v>679</v>
      </c>
      <c r="B468" s="116" t="s">
        <v>963</v>
      </c>
      <c r="C468" s="117"/>
      <c r="D468" s="117"/>
      <c r="E468" s="117"/>
      <c r="F468" s="117"/>
      <c r="G468" s="118"/>
      <c r="H468" s="19">
        <f>'問13①－１'!J5+'問13②－１'!J5+'問13③－１'!J5+'問13④－１'!J5+'問13⑤－１'!J5+'問13⑥－１'!J5</f>
        <v>44</v>
      </c>
      <c r="I468" s="20">
        <f t="shared" si="6"/>
        <v>6.0857538035961271E-2</v>
      </c>
    </row>
    <row r="469" spans="1:9" x14ac:dyDescent="0.4">
      <c r="A469" s="64" t="s">
        <v>681</v>
      </c>
      <c r="B469" s="116" t="s">
        <v>964</v>
      </c>
      <c r="C469" s="117"/>
      <c r="D469" s="117"/>
      <c r="E469" s="117"/>
      <c r="F469" s="117"/>
      <c r="G469" s="118"/>
      <c r="H469" s="19">
        <f>'問13①－１'!J6+'問13②－１'!J6+'問13③－１'!J6+'問13④－１'!J6+'問13⑤－１'!J6+'問13⑥－１'!J6</f>
        <v>153</v>
      </c>
      <c r="I469" s="20">
        <f t="shared" si="6"/>
        <v>0.21161825726141079</v>
      </c>
    </row>
    <row r="470" spans="1:9" x14ac:dyDescent="0.4">
      <c r="A470" s="64" t="s">
        <v>682</v>
      </c>
      <c r="B470" s="116" t="s">
        <v>965</v>
      </c>
      <c r="C470" s="117"/>
      <c r="D470" s="117"/>
      <c r="E470" s="117"/>
      <c r="F470" s="117"/>
      <c r="G470" s="118"/>
      <c r="H470" s="19">
        <f>'問13①－１'!J7+'問13②－１'!J7+'問13③－１'!J7+'問13④－１'!J7+'問13⑤－１'!J7+'問13⑥－１'!J7</f>
        <v>44</v>
      </c>
      <c r="I470" s="20">
        <f t="shared" si="6"/>
        <v>6.0857538035961271E-2</v>
      </c>
    </row>
    <row r="471" spans="1:9" ht="19.5" thickBot="1" x14ac:dyDescent="0.45">
      <c r="A471" s="64" t="s">
        <v>683</v>
      </c>
      <c r="B471" s="116" t="s">
        <v>676</v>
      </c>
      <c r="C471" s="117"/>
      <c r="D471" s="117"/>
      <c r="E471" s="117"/>
      <c r="F471" s="117"/>
      <c r="G471" s="118"/>
      <c r="H471" s="69">
        <f>'問13①－１'!J8+'問13②－１'!J8+'問13③－１'!J8+'問13④－１'!J8+'問13⑤－１'!J8+'問13⑥－１'!J8</f>
        <v>18</v>
      </c>
      <c r="I471" s="94">
        <f t="shared" si="6"/>
        <v>2.4896265560165973E-2</v>
      </c>
    </row>
    <row r="472" spans="1:9" ht="19.5" thickBot="1" x14ac:dyDescent="0.45">
      <c r="A472" s="142" t="s">
        <v>2822</v>
      </c>
      <c r="B472" s="143"/>
      <c r="C472" s="143"/>
      <c r="D472" s="143"/>
      <c r="E472" s="143"/>
      <c r="F472" s="143"/>
      <c r="G472" s="144"/>
      <c r="H472" s="98">
        <f>SUM(H466:H471)</f>
        <v>723</v>
      </c>
      <c r="I472" s="97"/>
    </row>
    <row r="473" spans="1:9" x14ac:dyDescent="0.4">
      <c r="A473" s="145" t="s">
        <v>2818</v>
      </c>
      <c r="B473" s="146"/>
      <c r="C473" s="146"/>
      <c r="D473" s="146"/>
      <c r="E473" s="146"/>
      <c r="F473" s="146"/>
      <c r="G473" s="147"/>
      <c r="H473" s="72">
        <f>'問13①－１'!J2+'問13②－１'!J2+'問13③－１'!J2+'問13④－１'!J2+'問13⑤－１'!J2+'問13⑥－１'!J2</f>
        <v>42</v>
      </c>
      <c r="I473" s="72"/>
    </row>
    <row r="474" spans="1:9" x14ac:dyDescent="0.4">
      <c r="A474" s="120" t="s">
        <v>2819</v>
      </c>
      <c r="B474" s="121"/>
      <c r="C474" s="121"/>
      <c r="D474" s="121"/>
      <c r="E474" s="121"/>
      <c r="F474" s="121"/>
      <c r="G474" s="118"/>
      <c r="H474" s="19">
        <f>H472+H473</f>
        <v>765</v>
      </c>
      <c r="I474" s="19"/>
    </row>
    <row r="475" spans="1:9" x14ac:dyDescent="0.4">
      <c r="A475" s="60"/>
      <c r="B475" s="60"/>
      <c r="C475" s="60"/>
      <c r="D475" s="60"/>
      <c r="E475" s="21"/>
      <c r="F475" s="21"/>
      <c r="G475" s="60"/>
      <c r="H475" s="21"/>
      <c r="I475" s="52">
        <v>1</v>
      </c>
    </row>
    <row r="476" spans="1:9" x14ac:dyDescent="0.4">
      <c r="A476" s="48" t="s">
        <v>2629</v>
      </c>
      <c r="B476" s="60"/>
      <c r="C476" s="60"/>
      <c r="D476" s="60"/>
      <c r="E476" s="21"/>
      <c r="F476" s="21"/>
      <c r="G476" s="60"/>
      <c r="H476" s="21"/>
      <c r="I476" s="52">
        <v>1</v>
      </c>
    </row>
    <row r="477" spans="1:9" x14ac:dyDescent="0.4">
      <c r="A477" s="61" t="s">
        <v>2878</v>
      </c>
      <c r="B477" s="59" t="s">
        <v>2689</v>
      </c>
      <c r="C477" s="57"/>
      <c r="D477" s="57"/>
      <c r="E477" s="57"/>
      <c r="F477" s="57"/>
      <c r="G477" s="57"/>
      <c r="H477" s="57"/>
      <c r="I477" s="58"/>
    </row>
    <row r="478" spans="1:9" x14ac:dyDescent="0.4">
      <c r="A478" s="61" t="s">
        <v>678</v>
      </c>
      <c r="B478" s="59" t="s">
        <v>2690</v>
      </c>
      <c r="C478" s="57"/>
      <c r="D478" s="57"/>
      <c r="E478" s="57"/>
      <c r="F478" s="57"/>
      <c r="G478" s="57"/>
      <c r="H478" s="57"/>
      <c r="I478" s="58"/>
    </row>
    <row r="479" spans="1:9" x14ac:dyDescent="0.4">
      <c r="A479" s="61" t="s">
        <v>2879</v>
      </c>
      <c r="B479" s="59" t="s">
        <v>2691</v>
      </c>
      <c r="C479" s="57"/>
      <c r="D479" s="57"/>
      <c r="E479" s="57"/>
      <c r="F479" s="57"/>
      <c r="G479" s="57"/>
      <c r="H479" s="57"/>
      <c r="I479" s="58"/>
    </row>
    <row r="480" spans="1:9" x14ac:dyDescent="0.4">
      <c r="A480" s="61" t="s">
        <v>2880</v>
      </c>
      <c r="B480" s="59" t="s">
        <v>2692</v>
      </c>
      <c r="C480" s="57"/>
      <c r="D480" s="57"/>
      <c r="E480" s="57"/>
      <c r="F480" s="57"/>
      <c r="G480" s="57"/>
      <c r="H480" s="57"/>
      <c r="I480" s="58"/>
    </row>
    <row r="481" spans="1:9" x14ac:dyDescent="0.4">
      <c r="A481" s="61" t="s">
        <v>2881</v>
      </c>
      <c r="B481" s="59" t="s">
        <v>2693</v>
      </c>
      <c r="C481" s="57"/>
      <c r="D481" s="57"/>
      <c r="E481" s="57"/>
      <c r="F481" s="57"/>
      <c r="G481" s="57"/>
      <c r="H481" s="57"/>
      <c r="I481" s="58"/>
    </row>
    <row r="482" spans="1:9" x14ac:dyDescent="0.4">
      <c r="A482" s="61" t="s">
        <v>683</v>
      </c>
      <c r="B482" s="59" t="s">
        <v>2694</v>
      </c>
      <c r="C482" s="57"/>
      <c r="D482" s="57"/>
      <c r="E482" s="57"/>
      <c r="F482" s="57"/>
      <c r="G482" s="57"/>
      <c r="H482" s="57"/>
      <c r="I482" s="58"/>
    </row>
    <row r="483" spans="1:9" x14ac:dyDescent="0.4">
      <c r="A483" s="61" t="s">
        <v>684</v>
      </c>
      <c r="B483" s="59" t="s">
        <v>2695</v>
      </c>
      <c r="C483" s="57"/>
      <c r="D483" s="57"/>
      <c r="E483" s="57"/>
      <c r="F483" s="57"/>
      <c r="G483" s="57"/>
      <c r="H483" s="57"/>
      <c r="I483" s="58"/>
    </row>
    <row r="484" spans="1:9" x14ac:dyDescent="0.4">
      <c r="A484" s="104" t="s">
        <v>2882</v>
      </c>
      <c r="B484" s="148" t="s">
        <v>2696</v>
      </c>
      <c r="C484" s="149"/>
      <c r="D484" s="149"/>
      <c r="E484" s="149"/>
      <c r="F484" s="149"/>
      <c r="G484" s="149"/>
      <c r="H484" s="149"/>
      <c r="I484" s="150"/>
    </row>
    <row r="485" spans="1:9" x14ac:dyDescent="0.4">
      <c r="A485" s="61" t="s">
        <v>2883</v>
      </c>
      <c r="B485" s="59" t="s">
        <v>2697</v>
      </c>
      <c r="C485" s="57"/>
      <c r="D485" s="57"/>
      <c r="E485" s="57"/>
      <c r="F485" s="57"/>
      <c r="G485" s="57"/>
      <c r="H485" s="57"/>
      <c r="I485" s="58"/>
    </row>
    <row r="486" spans="1:9" x14ac:dyDescent="0.4">
      <c r="A486" s="61" t="s">
        <v>2884</v>
      </c>
      <c r="B486" s="59" t="s">
        <v>2698</v>
      </c>
      <c r="C486" s="57"/>
      <c r="D486" s="57"/>
      <c r="E486" s="57"/>
      <c r="F486" s="57"/>
      <c r="G486" s="57"/>
      <c r="H486" s="57"/>
      <c r="I486" s="58"/>
    </row>
    <row r="487" spans="1:9" x14ac:dyDescent="0.4">
      <c r="A487" s="61" t="s">
        <v>702</v>
      </c>
      <c r="B487" s="59" t="s">
        <v>2699</v>
      </c>
      <c r="C487" s="57"/>
      <c r="D487" s="57"/>
      <c r="E487" s="57"/>
      <c r="F487" s="57"/>
      <c r="G487" s="57"/>
      <c r="H487" s="57"/>
      <c r="I487" s="58"/>
    </row>
    <row r="488" spans="1:9" x14ac:dyDescent="0.4">
      <c r="A488" s="61" t="s">
        <v>703</v>
      </c>
      <c r="B488" s="59" t="s">
        <v>2807</v>
      </c>
      <c r="C488" s="57"/>
      <c r="D488" s="57"/>
      <c r="E488" s="57"/>
      <c r="F488" s="57"/>
      <c r="G488" s="57"/>
      <c r="H488" s="57"/>
      <c r="I488" s="58"/>
    </row>
    <row r="489" spans="1:9" x14ac:dyDescent="0.4">
      <c r="A489" s="61" t="s">
        <v>704</v>
      </c>
      <c r="B489" s="65" t="s">
        <v>2761</v>
      </c>
      <c r="C489" s="66"/>
      <c r="D489" s="66"/>
      <c r="E489" s="66"/>
      <c r="F489" s="66"/>
      <c r="G489" s="66"/>
      <c r="H489" s="66"/>
      <c r="I489" s="58"/>
    </row>
    <row r="490" spans="1:9" x14ac:dyDescent="0.4">
      <c r="I490" s="52">
        <v>1</v>
      </c>
    </row>
    <row r="491" spans="1:9" x14ac:dyDescent="0.4">
      <c r="I491" s="52"/>
    </row>
    <row r="492" spans="1:9" x14ac:dyDescent="0.4">
      <c r="I492" s="52"/>
    </row>
    <row r="493" spans="1:9" x14ac:dyDescent="0.4">
      <c r="I493" s="52"/>
    </row>
    <row r="494" spans="1:9" x14ac:dyDescent="0.4">
      <c r="I494" s="52"/>
    </row>
    <row r="495" spans="1:9" x14ac:dyDescent="0.4">
      <c r="I495" s="52"/>
    </row>
    <row r="496" spans="1:9" x14ac:dyDescent="0.4">
      <c r="I496" s="52"/>
    </row>
    <row r="497" spans="1:9" x14ac:dyDescent="0.4">
      <c r="A497" s="100" t="s">
        <v>120</v>
      </c>
      <c r="B497" t="s">
        <v>2843</v>
      </c>
    </row>
    <row r="498" spans="1:9" x14ac:dyDescent="0.4">
      <c r="B498" t="s">
        <v>2844</v>
      </c>
    </row>
    <row r="499" spans="1:9" ht="18.600000000000001" customHeight="1" x14ac:dyDescent="0.4">
      <c r="A499" s="64"/>
      <c r="B499" s="120" t="s">
        <v>2817</v>
      </c>
      <c r="C499" s="121"/>
      <c r="D499" s="121"/>
      <c r="E499" s="121"/>
      <c r="F499" s="121"/>
      <c r="G499" s="118"/>
      <c r="H499" s="64" t="s">
        <v>2834</v>
      </c>
      <c r="I499" s="64" t="s">
        <v>2816</v>
      </c>
    </row>
    <row r="500" spans="1:9" x14ac:dyDescent="0.4">
      <c r="A500" s="64" t="s">
        <v>677</v>
      </c>
      <c r="B500" s="116" t="s">
        <v>982</v>
      </c>
      <c r="C500" s="117"/>
      <c r="D500" s="117"/>
      <c r="E500" s="117"/>
      <c r="F500" s="117"/>
      <c r="G500" s="118"/>
      <c r="H500" s="19">
        <f>'問14①－１'!N3+'問14②－１'!N3+'問14③－１'!Q3+'問14④－１'!Q3+'問14⑤－１'!Q3+'問14⑥－１ '!R3</f>
        <v>393</v>
      </c>
      <c r="I500" s="20">
        <f>H500/$H$516</f>
        <v>0.24125230202578268</v>
      </c>
    </row>
    <row r="501" spans="1:9" x14ac:dyDescent="0.4">
      <c r="A501" s="64" t="s">
        <v>678</v>
      </c>
      <c r="B501" s="116" t="s">
        <v>983</v>
      </c>
      <c r="C501" s="117"/>
      <c r="D501" s="117"/>
      <c r="E501" s="117"/>
      <c r="F501" s="117"/>
      <c r="G501" s="118"/>
      <c r="H501" s="19">
        <f>'問14①－１'!N4+'問14②－１'!N4+'問14③－１'!Q4+'問14④－１'!Q4+'問14⑤－１'!Q4+'問14⑥－１ '!R4</f>
        <v>202</v>
      </c>
      <c r="I501" s="20">
        <f t="shared" ref="I501:I515" si="7">H501/$H$516</f>
        <v>0.1240024554941682</v>
      </c>
    </row>
    <row r="502" spans="1:9" x14ac:dyDescent="0.4">
      <c r="A502" s="64" t="s">
        <v>679</v>
      </c>
      <c r="B502" s="116" t="s">
        <v>984</v>
      </c>
      <c r="C502" s="117"/>
      <c r="D502" s="117"/>
      <c r="E502" s="117"/>
      <c r="F502" s="117"/>
      <c r="G502" s="118"/>
      <c r="H502" s="19">
        <f>'問14①－１'!N5+'問14②－１'!N5+'問14③－１'!Q5+'問14④－１'!Q5+'問14⑤－１'!Q5+'問14⑥－１ '!R5</f>
        <v>195</v>
      </c>
      <c r="I502" s="20">
        <f t="shared" si="7"/>
        <v>0.11970534069981584</v>
      </c>
    </row>
    <row r="503" spans="1:9" x14ac:dyDescent="0.4">
      <c r="A503" s="64" t="s">
        <v>681</v>
      </c>
      <c r="B503" s="116" t="s">
        <v>985</v>
      </c>
      <c r="C503" s="117"/>
      <c r="D503" s="117"/>
      <c r="E503" s="117"/>
      <c r="F503" s="117"/>
      <c r="G503" s="118"/>
      <c r="H503" s="19">
        <f>'問14①－１'!N6+'問14②－１'!N6+'問14③－１'!Q6+'問14④－１'!Q6+'問14⑤－１'!Q6+'問14⑥－１ '!R6</f>
        <v>103</v>
      </c>
      <c r="I503" s="20">
        <f t="shared" si="7"/>
        <v>6.3228974831184781E-2</v>
      </c>
    </row>
    <row r="504" spans="1:9" x14ac:dyDescent="0.4">
      <c r="A504" s="64" t="s">
        <v>682</v>
      </c>
      <c r="B504" s="116" t="s">
        <v>986</v>
      </c>
      <c r="C504" s="117"/>
      <c r="D504" s="117"/>
      <c r="E504" s="117"/>
      <c r="F504" s="117"/>
      <c r="G504" s="118"/>
      <c r="H504" s="19">
        <f>'問14①－１'!N7+'問14②－１'!N7+'問14③－１'!Q7+'問14④－１'!Q7+'問14⑤－１'!Q7+'問14⑥－１ '!R7</f>
        <v>64</v>
      </c>
      <c r="I504" s="20">
        <f t="shared" si="7"/>
        <v>3.9287906691221605E-2</v>
      </c>
    </row>
    <row r="505" spans="1:9" x14ac:dyDescent="0.4">
      <c r="A505" s="64" t="s">
        <v>683</v>
      </c>
      <c r="B505" s="116" t="s">
        <v>987</v>
      </c>
      <c r="C505" s="117"/>
      <c r="D505" s="117"/>
      <c r="E505" s="117"/>
      <c r="F505" s="117"/>
      <c r="G505" s="118"/>
      <c r="H505" s="19">
        <f>'問14①－１'!N8+'問14②－１'!N8+'問14③－１'!Q8+'問14④－１'!Q8+'問14⑤－１'!Q8+'問14⑥－１ '!R8</f>
        <v>100</v>
      </c>
      <c r="I505" s="20">
        <f t="shared" si="7"/>
        <v>6.1387354205033766E-2</v>
      </c>
    </row>
    <row r="506" spans="1:9" x14ac:dyDescent="0.4">
      <c r="A506" s="64" t="s">
        <v>684</v>
      </c>
      <c r="B506" s="116" t="s">
        <v>988</v>
      </c>
      <c r="C506" s="117"/>
      <c r="D506" s="117"/>
      <c r="E506" s="117"/>
      <c r="F506" s="117"/>
      <c r="G506" s="118"/>
      <c r="H506" s="19">
        <f>'問14①－１'!N9+'問14②－１'!N9+'問14③－１'!Q9+'問14④－１'!Q9+'問14⑤－１'!Q9+'問14⑥－１ '!R9</f>
        <v>48</v>
      </c>
      <c r="I506" s="20">
        <f t="shared" si="7"/>
        <v>2.9465930018416207E-2</v>
      </c>
    </row>
    <row r="507" spans="1:9" x14ac:dyDescent="0.4">
      <c r="A507" s="64" t="s">
        <v>699</v>
      </c>
      <c r="B507" s="116" t="s">
        <v>989</v>
      </c>
      <c r="C507" s="117"/>
      <c r="D507" s="117"/>
      <c r="E507" s="117"/>
      <c r="F507" s="117"/>
      <c r="G507" s="118"/>
      <c r="H507" s="19">
        <f>'問14①－１'!N10+'問14②－１'!N10+'問14③－１'!Q10+'問14④－１'!Q10+'問14⑤－１'!Q10+'問14⑥－１ '!R10</f>
        <v>94</v>
      </c>
      <c r="I507" s="20">
        <f t="shared" si="7"/>
        <v>5.7704112952731736E-2</v>
      </c>
    </row>
    <row r="508" spans="1:9" x14ac:dyDescent="0.4">
      <c r="A508" s="64" t="s">
        <v>700</v>
      </c>
      <c r="B508" s="116" t="s">
        <v>990</v>
      </c>
      <c r="C508" s="117"/>
      <c r="D508" s="117"/>
      <c r="E508" s="117"/>
      <c r="F508" s="117"/>
      <c r="G508" s="118"/>
      <c r="H508" s="19">
        <f>'問14①－１'!N11+'問14②－１'!N11+'問14③－１'!Q11+'問14④－１'!Q11+'問14⑤－１'!Q11+'問14⑥－１ '!R11</f>
        <v>102</v>
      </c>
      <c r="I508" s="20">
        <f t="shared" si="7"/>
        <v>6.2615101289134445E-2</v>
      </c>
    </row>
    <row r="509" spans="1:9" x14ac:dyDescent="0.4">
      <c r="A509" s="64" t="s">
        <v>701</v>
      </c>
      <c r="B509" s="116" t="s">
        <v>991</v>
      </c>
      <c r="C509" s="117"/>
      <c r="D509" s="117"/>
      <c r="E509" s="117"/>
      <c r="F509" s="117"/>
      <c r="G509" s="118"/>
      <c r="H509" s="19">
        <f>'問14①－１'!N12+'問14②－１'!N12+'問14③－１'!Q12+'問14④－１'!Q12+'問14⑤－１'!Q12+'問14⑥－１ '!R12</f>
        <v>80</v>
      </c>
      <c r="I509" s="20">
        <f t="shared" si="7"/>
        <v>4.910988336402701E-2</v>
      </c>
    </row>
    <row r="510" spans="1:9" x14ac:dyDescent="0.4">
      <c r="A510" s="64" t="s">
        <v>702</v>
      </c>
      <c r="B510" s="116" t="s">
        <v>992</v>
      </c>
      <c r="C510" s="117"/>
      <c r="D510" s="117"/>
      <c r="E510" s="117"/>
      <c r="F510" s="117"/>
      <c r="G510" s="118"/>
      <c r="H510" s="19">
        <f>'問14①－１'!N13+'問14②－１'!N13+'問14③－１'!Q13+'問14④－１'!Q13+'問14⑤－１'!Q13+'問14⑥－１ '!R13</f>
        <v>52</v>
      </c>
      <c r="I510" s="20">
        <f t="shared" si="7"/>
        <v>3.1921424186617559E-2</v>
      </c>
    </row>
    <row r="511" spans="1:9" x14ac:dyDescent="0.4">
      <c r="A511" s="64" t="s">
        <v>703</v>
      </c>
      <c r="B511" s="116" t="s">
        <v>993</v>
      </c>
      <c r="C511" s="117"/>
      <c r="D511" s="117"/>
      <c r="E511" s="117"/>
      <c r="F511" s="117"/>
      <c r="G511" s="118"/>
      <c r="H511" s="19">
        <f>'問14①－１'!N14+'問14②－１'!N14+'問14③－１'!Q14+'問14④－１'!Q14+'問14⑤－１'!Q14+'問14⑥－１ '!R14</f>
        <v>14</v>
      </c>
      <c r="I511" s="20">
        <f t="shared" si="7"/>
        <v>8.5942295887047274E-3</v>
      </c>
    </row>
    <row r="512" spans="1:9" x14ac:dyDescent="0.4">
      <c r="A512" s="64" t="s">
        <v>704</v>
      </c>
      <c r="B512" s="116" t="s">
        <v>994</v>
      </c>
      <c r="C512" s="117"/>
      <c r="D512" s="117"/>
      <c r="E512" s="117"/>
      <c r="F512" s="117"/>
      <c r="G512" s="118"/>
      <c r="H512" s="19">
        <f>'問14①－１'!N15+'問14②－１'!N15+'問14③－１'!Q15+'問14④－１'!Q15+'問14⑤－１'!Q15+'問14⑥－１ '!R15</f>
        <v>18</v>
      </c>
      <c r="I512" s="20">
        <f t="shared" si="7"/>
        <v>1.1049723756906077E-2</v>
      </c>
    </row>
    <row r="513" spans="1:9" x14ac:dyDescent="0.4">
      <c r="A513" s="64" t="s">
        <v>705</v>
      </c>
      <c r="B513" s="116" t="s">
        <v>995</v>
      </c>
      <c r="C513" s="117"/>
      <c r="D513" s="117"/>
      <c r="E513" s="117"/>
      <c r="F513" s="117"/>
      <c r="G513" s="118"/>
      <c r="H513" s="19">
        <f>'問14①－１'!N16+'問14②－１'!N16+'問14③－１'!Q16+'問14④－１'!Q16+'問14⑤－１'!Q16+'問14⑥－１ '!R16</f>
        <v>19</v>
      </c>
      <c r="I513" s="20">
        <f t="shared" si="7"/>
        <v>1.1663597298956415E-2</v>
      </c>
    </row>
    <row r="514" spans="1:9" x14ac:dyDescent="0.4">
      <c r="A514" s="64" t="s">
        <v>706</v>
      </c>
      <c r="B514" s="116" t="s">
        <v>996</v>
      </c>
      <c r="C514" s="117"/>
      <c r="D514" s="117"/>
      <c r="E514" s="117"/>
      <c r="F514" s="117"/>
      <c r="G514" s="118"/>
      <c r="H514" s="19">
        <f>'問14①－１'!N17+'問14②－１'!N17+'問14③－１'!Q17+'問14④－１'!Q17+'問14⑤－１'!Q17+'問14⑥－１ '!R17</f>
        <v>133</v>
      </c>
      <c r="I514" s="20">
        <f t="shared" si="7"/>
        <v>8.1645181092694905E-2</v>
      </c>
    </row>
    <row r="515" spans="1:9" ht="19.5" thickBot="1" x14ac:dyDescent="0.45">
      <c r="A515" s="64" t="s">
        <v>707</v>
      </c>
      <c r="B515" s="151" t="s">
        <v>676</v>
      </c>
      <c r="C515" s="152"/>
      <c r="D515" s="152"/>
      <c r="E515" s="152"/>
      <c r="F515" s="152"/>
      <c r="G515" s="153"/>
      <c r="H515" s="69">
        <f>'問14①－１'!N18+'問14②－１'!N18+'問14③－１'!Q18+'問14④－１'!Q18+'問14⑤－１'!Q18+'問14⑥－１ '!R18</f>
        <v>12</v>
      </c>
      <c r="I515" s="20">
        <f t="shared" si="7"/>
        <v>7.3664825046040518E-3</v>
      </c>
    </row>
    <row r="516" spans="1:9" ht="19.5" thickBot="1" x14ac:dyDescent="0.45">
      <c r="A516" s="142" t="s">
        <v>2822</v>
      </c>
      <c r="B516" s="143"/>
      <c r="C516" s="143"/>
      <c r="D516" s="143"/>
      <c r="E516" s="143"/>
      <c r="F516" s="143"/>
      <c r="G516" s="144"/>
      <c r="H516" s="102">
        <f>SUM(H500:H515)</f>
        <v>1629</v>
      </c>
      <c r="I516" s="99"/>
    </row>
    <row r="517" spans="1:9" x14ac:dyDescent="0.4">
      <c r="A517" s="145" t="s">
        <v>2818</v>
      </c>
      <c r="B517" s="146"/>
      <c r="C517" s="146"/>
      <c r="D517" s="146"/>
      <c r="E517" s="146"/>
      <c r="F517" s="146"/>
      <c r="G517" s="147"/>
      <c r="H517" s="72">
        <f>'問14①－１'!N2+'問14②－１'!N2+'問14③－１'!Q2+'問14④－１'!Q2+'問14⑤－１'!Q2+'問14⑥－１ '!R2</f>
        <v>26</v>
      </c>
      <c r="I517" s="72"/>
    </row>
    <row r="518" spans="1:9" x14ac:dyDescent="0.4">
      <c r="A518" s="120" t="s">
        <v>2819</v>
      </c>
      <c r="B518" s="121"/>
      <c r="C518" s="121"/>
      <c r="D518" s="121"/>
      <c r="E518" s="121"/>
      <c r="F518" s="121"/>
      <c r="G518" s="118"/>
      <c r="H518" s="96">
        <f>H516+H517</f>
        <v>1655</v>
      </c>
      <c r="I518" s="19"/>
    </row>
    <row r="520" spans="1:9" x14ac:dyDescent="0.4">
      <c r="A520" s="47" t="s">
        <v>2706</v>
      </c>
    </row>
    <row r="521" spans="1:9" x14ac:dyDescent="0.4">
      <c r="A521" s="61" t="s">
        <v>677</v>
      </c>
      <c r="B521" s="59" t="s">
        <v>2700</v>
      </c>
      <c r="C521" s="57"/>
      <c r="D521" s="57"/>
      <c r="E521" s="57"/>
      <c r="F521" s="57"/>
      <c r="G521" s="57"/>
      <c r="H521" s="57"/>
      <c r="I521" s="58"/>
    </row>
    <row r="522" spans="1:9" x14ac:dyDescent="0.4">
      <c r="A522" s="61" t="s">
        <v>678</v>
      </c>
      <c r="B522" s="59" t="s">
        <v>2701</v>
      </c>
      <c r="C522" s="57"/>
      <c r="D522" s="57"/>
      <c r="E522" s="57"/>
      <c r="F522" s="57"/>
      <c r="G522" s="57"/>
      <c r="H522" s="57"/>
      <c r="I522" s="58"/>
    </row>
    <row r="523" spans="1:9" x14ac:dyDescent="0.4">
      <c r="A523" s="61" t="s">
        <v>679</v>
      </c>
      <c r="B523" s="59" t="s">
        <v>2702</v>
      </c>
      <c r="C523" s="57"/>
      <c r="D523" s="57"/>
      <c r="E523" s="57"/>
      <c r="F523" s="57"/>
      <c r="G523" s="57"/>
      <c r="H523" s="57"/>
      <c r="I523" s="58"/>
    </row>
    <row r="524" spans="1:9" x14ac:dyDescent="0.4">
      <c r="A524" s="61" t="s">
        <v>2885</v>
      </c>
      <c r="B524" s="59" t="s">
        <v>2703</v>
      </c>
      <c r="C524" s="57"/>
      <c r="D524" s="57"/>
      <c r="E524" s="57"/>
      <c r="F524" s="57"/>
      <c r="G524" s="57"/>
      <c r="H524" s="57"/>
      <c r="I524" s="58"/>
    </row>
    <row r="525" spans="1:9" x14ac:dyDescent="0.4">
      <c r="A525" s="61" t="s">
        <v>682</v>
      </c>
      <c r="B525" s="59" t="s">
        <v>2704</v>
      </c>
      <c r="C525" s="57"/>
      <c r="D525" s="57"/>
      <c r="E525" s="57"/>
      <c r="F525" s="57"/>
      <c r="G525" s="57"/>
      <c r="H525" s="57"/>
      <c r="I525" s="58"/>
    </row>
    <row r="526" spans="1:9" x14ac:dyDescent="0.4">
      <c r="A526" s="61" t="s">
        <v>683</v>
      </c>
      <c r="B526" s="59" t="s">
        <v>2705</v>
      </c>
      <c r="C526" s="57"/>
      <c r="D526" s="57"/>
      <c r="E526" s="57"/>
      <c r="F526" s="57"/>
      <c r="G526" s="57"/>
      <c r="H526" s="57"/>
      <c r="I526" s="58"/>
    </row>
    <row r="527" spans="1:9" x14ac:dyDescent="0.4">
      <c r="A527" s="61" t="s">
        <v>2886</v>
      </c>
      <c r="B527" s="59" t="s">
        <v>2887</v>
      </c>
      <c r="C527" s="57"/>
      <c r="D527" s="57"/>
      <c r="E527" s="57"/>
      <c r="F527" s="57"/>
      <c r="G527" s="57"/>
      <c r="H527" s="57"/>
      <c r="I527" s="58"/>
    </row>
    <row r="531" ht="18.600000000000001" customHeight="1" x14ac:dyDescent="0.4"/>
    <row r="547" spans="1:10" x14ac:dyDescent="0.4">
      <c r="A547" s="101" t="s">
        <v>598</v>
      </c>
      <c r="B547" t="s">
        <v>1103</v>
      </c>
    </row>
    <row r="548" spans="1:10" x14ac:dyDescent="0.4">
      <c r="B548" t="s">
        <v>1104</v>
      </c>
    </row>
    <row r="549" spans="1:10" x14ac:dyDescent="0.4">
      <c r="A549" s="64"/>
      <c r="B549" s="120" t="s">
        <v>2817</v>
      </c>
      <c r="C549" s="121"/>
      <c r="D549" s="121"/>
      <c r="E549" s="121"/>
      <c r="F549" s="121"/>
      <c r="G549" s="118"/>
      <c r="H549" s="64" t="s">
        <v>2834</v>
      </c>
      <c r="I549" s="64" t="s">
        <v>2816</v>
      </c>
    </row>
    <row r="550" spans="1:10" x14ac:dyDescent="0.4">
      <c r="A550" s="61" t="s">
        <v>677</v>
      </c>
      <c r="B550" s="29" t="s">
        <v>1107</v>
      </c>
      <c r="C550" s="25"/>
      <c r="D550" s="25"/>
      <c r="E550" s="25"/>
      <c r="F550" s="25"/>
      <c r="G550" s="63"/>
      <c r="H550" s="19">
        <f>COUNTIF(選択式①!B27:U27,"1")+COUNTIF(選択式①!B54:U54,"1")+COUNTIF(選択式①!B81:U81,"1")+COUNTIF(選択式①!B108:U108,"1")+COUNTIF(選択式①!B135:U135,"1")+COUNTIF(選択式②!B27:U27,"1")+COUNTIF(選択式②!B54:U54,"1")+COUNTIF(選択式②!B81:U81,"1")+COUNTIF(選択式②!B108:U108,"1")+COUNTIF(選択式②!B135:U135,"1")+COUNTIF(選択式③!B27:U27,"1")+COUNTIF(選択式③!B54:U54,"1")+COUNTIF(選択式③!B81:U81,"1")+COUNTIF(選択式③!B108:U108,"1")+COUNTIF(選択式③!B135:U135,"1")+COUNTIF(選択式④!B27:U27,"1")+COUNTIF(選択式④!B54:U54,"1")+COUNTIF(選択式④!B81:U81,"1")+COUNTIF(選択式④!B108:U108,"1")+COUNTIF(選択式④!B135:U135,"1")+COUNTIF(選択式⑤!B27:U27,"1")+COUNTIF(選択式⑤!B54:U54,"1")+COUNTIF(選択式⑤!B81:U81,"1")+COUNTIF(選択式⑤!B108:U108,"1")+COUNTIF(選択式⑤!B135:U135,"1")+COUNTIF(選択式⑥!B27:U27,"1")+COUNTIF(選択式⑥!B54:U54,"1")+COUNTIF(選択式⑥!B81:U81,"1")+COUNTIF(選択式⑥!B108:U108,"1")+COUNTIF(選択式⑥!B135:U135,"1")+COUNTIF(選択式⑦!B27:U27,"1")+COUNTIF(選択式⑦!B54:U54,"1")+COUNTIF(選択式⑦!B81:U81,"1")+COUNTIF(選択式⑦!B108:U108,"1")+COUNTIF(選択式⑦!B135:U135,"1")</f>
        <v>197</v>
      </c>
      <c r="I550" s="20">
        <f>H550/$H$552</f>
        <v>0.36414048059149723</v>
      </c>
    </row>
    <row r="551" spans="1:10" ht="19.5" thickBot="1" x14ac:dyDescent="0.45">
      <c r="A551" s="61" t="s">
        <v>678</v>
      </c>
      <c r="B551" s="29" t="s">
        <v>1108</v>
      </c>
      <c r="C551" s="25"/>
      <c r="D551" s="25"/>
      <c r="E551" s="25"/>
      <c r="F551" s="25"/>
      <c r="G551" s="63"/>
      <c r="H551" s="69">
        <f>COUNTIF(選択式①!B27:U27,"2")+COUNTIF(選択式①!B54:U54,"2")+COUNTIF(選択式①!B81:U81,"2")+COUNTIF(選択式①!B108:U108,"2")+COUNTIF(選択式①!B135:U135,"2")+COUNTIF(選択式②!B27:U27,"2")+COUNTIF(選択式②!B54:U54,"2")+COUNTIF(選択式②!B81:U81,"2")+COUNTIF(選択式②!B108:U108,"2")+COUNTIF(選択式②!B135:U135,"2")+COUNTIF(選択式③!B27:U27,"2")+COUNTIF(選択式③!B54:U54,"2")+COUNTIF(選択式③!B81:U81,"2")+COUNTIF(選択式③!B108:U108,"2")+COUNTIF(選択式③!B135:U135,"2")+COUNTIF(選択式④!B27:U27,"2")+COUNTIF(選択式④!B54:U54,"2")+COUNTIF(選択式④!B81:U81,"2")+COUNTIF(選択式④!B108:U108,"2")+COUNTIF(選択式④!B135:U135,"2")+COUNTIF(選択式⑤!B27:U27,"2")+COUNTIF(選択式⑤!B54:U54,"2")+COUNTIF(選択式⑤!B81:U81,"2")+COUNTIF(選択式⑤!B108:U108,"2")+COUNTIF(選択式⑤!B135:U135,"2")+COUNTIF(選択式⑥!B27:U27,"2")+COUNTIF(選択式⑥!B54:U54,"2")+COUNTIF(選択式⑥!B81:U81,"2")+COUNTIF(選択式⑥!B108:U108,"2")+COUNTIF(選択式⑥!B135:U135,"2")+COUNTIF(選択式⑦!B27:U27,"2")+COUNTIF(選択式⑦!B54:U54,"2")+COUNTIF(選択式⑦!B81:U81,"2")+COUNTIF(選択式⑦!B108:U108,"2")+COUNTIF(選択式⑦!B135:U135,"2")</f>
        <v>344</v>
      </c>
      <c r="I551" s="94">
        <f>H551/$H$552</f>
        <v>0.63585951940850283</v>
      </c>
    </row>
    <row r="552" spans="1:10" ht="19.5" thickBot="1" x14ac:dyDescent="0.45">
      <c r="A552" s="142" t="s">
        <v>2822</v>
      </c>
      <c r="B552" s="143"/>
      <c r="C552" s="143"/>
      <c r="D552" s="143"/>
      <c r="E552" s="143"/>
      <c r="F552" s="143"/>
      <c r="G552" s="144"/>
      <c r="H552" s="98">
        <f>H550+H551</f>
        <v>541</v>
      </c>
      <c r="I552" s="97"/>
    </row>
    <row r="553" spans="1:10" x14ac:dyDescent="0.4">
      <c r="A553" s="145" t="s">
        <v>2818</v>
      </c>
      <c r="B553" s="146"/>
      <c r="C553" s="146"/>
      <c r="D553" s="146"/>
      <c r="E553" s="146"/>
      <c r="F553" s="146"/>
      <c r="G553" s="147"/>
      <c r="H553" s="72">
        <v>0</v>
      </c>
      <c r="I553" s="72"/>
    </row>
    <row r="554" spans="1:10" x14ac:dyDescent="0.4">
      <c r="A554" s="120" t="s">
        <v>2819</v>
      </c>
      <c r="B554" s="121"/>
      <c r="C554" s="121"/>
      <c r="D554" s="121"/>
      <c r="E554" s="121"/>
      <c r="F554" s="121"/>
      <c r="G554" s="118"/>
      <c r="H554" s="19">
        <v>541</v>
      </c>
      <c r="I554" s="19"/>
    </row>
    <row r="556" spans="1:10" ht="24" x14ac:dyDescent="0.4">
      <c r="A556" s="107" t="s">
        <v>2935</v>
      </c>
      <c r="B556" s="107"/>
      <c r="C556" s="107"/>
      <c r="D556" s="107"/>
      <c r="E556" s="107"/>
      <c r="F556" s="107"/>
      <c r="G556" s="107"/>
      <c r="H556" s="107"/>
      <c r="I556" s="107"/>
      <c r="J556" s="108"/>
    </row>
    <row r="557" spans="1:10" ht="18.75" customHeight="1" x14ac:dyDescent="0.4">
      <c r="A557" s="139" t="s">
        <v>2929</v>
      </c>
      <c r="B557" s="130"/>
      <c r="C557" s="130"/>
      <c r="D557" s="130"/>
      <c r="E557" s="130"/>
      <c r="F557" s="130"/>
      <c r="G557" s="130"/>
      <c r="H557" s="130"/>
      <c r="I557" s="131"/>
      <c r="J557" s="109"/>
    </row>
    <row r="558" spans="1:10" ht="18.75" customHeight="1" x14ac:dyDescent="0.4">
      <c r="A558" s="105" t="s">
        <v>2891</v>
      </c>
      <c r="B558" s="132" t="s">
        <v>2892</v>
      </c>
      <c r="C558" s="133"/>
      <c r="D558" s="133"/>
      <c r="E558" s="133"/>
      <c r="F558" s="133"/>
      <c r="G558" s="133"/>
      <c r="H558" s="133"/>
      <c r="I558" s="134"/>
      <c r="J558" s="110"/>
    </row>
    <row r="559" spans="1:10" ht="18.75" customHeight="1" x14ac:dyDescent="0.4">
      <c r="A559" s="105" t="s">
        <v>2893</v>
      </c>
      <c r="B559" s="132" t="s">
        <v>2894</v>
      </c>
      <c r="C559" s="133"/>
      <c r="D559" s="133"/>
      <c r="E559" s="133"/>
      <c r="F559" s="133"/>
      <c r="G559" s="133"/>
      <c r="H559" s="133"/>
      <c r="I559" s="134"/>
      <c r="J559" s="110"/>
    </row>
    <row r="560" spans="1:10" ht="18.75" customHeight="1" x14ac:dyDescent="0.4">
      <c r="A560" s="105" t="s">
        <v>2895</v>
      </c>
      <c r="B560" s="132" t="s">
        <v>2896</v>
      </c>
      <c r="C560" s="133"/>
      <c r="D560" s="133"/>
      <c r="E560" s="133"/>
      <c r="F560" s="133"/>
      <c r="G560" s="133"/>
      <c r="H560" s="133"/>
      <c r="I560" s="134"/>
      <c r="J560" s="110"/>
    </row>
    <row r="561" spans="1:10" ht="18.75" customHeight="1" x14ac:dyDescent="0.4">
      <c r="A561" s="105" t="s">
        <v>2897</v>
      </c>
      <c r="B561" s="132" t="s">
        <v>2898</v>
      </c>
      <c r="C561" s="133"/>
      <c r="D561" s="133"/>
      <c r="E561" s="133"/>
      <c r="F561" s="133"/>
      <c r="G561" s="133"/>
      <c r="H561" s="133"/>
      <c r="I561" s="134"/>
      <c r="J561" s="110"/>
    </row>
    <row r="562" spans="1:10" ht="18.75" customHeight="1" x14ac:dyDescent="0.4">
      <c r="A562" s="138" t="s">
        <v>2930</v>
      </c>
      <c r="B562" s="130"/>
      <c r="C562" s="130"/>
      <c r="D562" s="130"/>
      <c r="E562" s="130"/>
      <c r="F562" s="130"/>
      <c r="G562" s="130"/>
      <c r="H562" s="130"/>
      <c r="I562" s="131"/>
      <c r="J562" s="111"/>
    </row>
    <row r="563" spans="1:10" ht="18.75" customHeight="1" x14ac:dyDescent="0.4">
      <c r="A563" s="106" t="s">
        <v>2899</v>
      </c>
      <c r="B563" s="132" t="s">
        <v>2900</v>
      </c>
      <c r="C563" s="133"/>
      <c r="D563" s="133"/>
      <c r="E563" s="133"/>
      <c r="F563" s="133"/>
      <c r="G563" s="133"/>
      <c r="H563" s="133"/>
      <c r="I563" s="134"/>
      <c r="J563" s="112"/>
    </row>
    <row r="564" spans="1:10" ht="18.75" customHeight="1" x14ac:dyDescent="0.4">
      <c r="A564" s="106" t="s">
        <v>2901</v>
      </c>
      <c r="B564" s="132" t="s">
        <v>2902</v>
      </c>
      <c r="C564" s="133"/>
      <c r="D564" s="133"/>
      <c r="E564" s="133"/>
      <c r="F564" s="133"/>
      <c r="G564" s="133"/>
      <c r="H564" s="133"/>
      <c r="I564" s="134"/>
      <c r="J564" s="112"/>
    </row>
    <row r="565" spans="1:10" ht="18.75" customHeight="1" x14ac:dyDescent="0.4">
      <c r="A565" s="135" t="s">
        <v>2931</v>
      </c>
      <c r="B565" s="136"/>
      <c r="C565" s="136"/>
      <c r="D565" s="136"/>
      <c r="E565" s="136"/>
      <c r="F565" s="136"/>
      <c r="G565" s="136"/>
      <c r="H565" s="136"/>
      <c r="I565" s="137"/>
      <c r="J565" s="113"/>
    </row>
    <row r="566" spans="1:10" ht="18.75" customHeight="1" x14ac:dyDescent="0.4">
      <c r="A566" s="106" t="s">
        <v>2903</v>
      </c>
      <c r="B566" s="141" t="s">
        <v>2904</v>
      </c>
      <c r="C566" s="130"/>
      <c r="D566" s="130"/>
      <c r="E566" s="130"/>
      <c r="F566" s="130"/>
      <c r="G566" s="130"/>
      <c r="H566" s="130"/>
      <c r="I566" s="131"/>
      <c r="J566" s="114"/>
    </row>
    <row r="567" spans="1:10" ht="18.75" customHeight="1" x14ac:dyDescent="0.4">
      <c r="A567" s="139" t="s">
        <v>2932</v>
      </c>
      <c r="B567" s="130"/>
      <c r="C567" s="130"/>
      <c r="D567" s="130"/>
      <c r="E567" s="130"/>
      <c r="F567" s="130"/>
      <c r="G567" s="130"/>
      <c r="H567" s="130"/>
      <c r="I567" s="131"/>
      <c r="J567" s="109"/>
    </row>
    <row r="568" spans="1:10" ht="18.75" customHeight="1" x14ac:dyDescent="0.4">
      <c r="A568" s="106" t="s">
        <v>2905</v>
      </c>
      <c r="B568" s="132" t="s">
        <v>2906</v>
      </c>
      <c r="C568" s="133"/>
      <c r="D568" s="133"/>
      <c r="E568" s="133"/>
      <c r="F568" s="133"/>
      <c r="G568" s="133"/>
      <c r="H568" s="133"/>
      <c r="I568" s="134"/>
      <c r="J568" s="112"/>
    </row>
    <row r="569" spans="1:10" ht="18.75" customHeight="1" x14ac:dyDescent="0.4">
      <c r="A569" s="106" t="s">
        <v>2907</v>
      </c>
      <c r="B569" s="132" t="s">
        <v>2908</v>
      </c>
      <c r="C569" s="133"/>
      <c r="D569" s="133"/>
      <c r="E569" s="133"/>
      <c r="F569" s="133"/>
      <c r="G569" s="133"/>
      <c r="H569" s="133"/>
      <c r="I569" s="134"/>
      <c r="J569" s="112"/>
    </row>
    <row r="570" spans="1:10" ht="18.75" customHeight="1" x14ac:dyDescent="0.4">
      <c r="A570" s="106" t="s">
        <v>2909</v>
      </c>
      <c r="B570" s="132" t="s">
        <v>2910</v>
      </c>
      <c r="C570" s="133"/>
      <c r="D570" s="133"/>
      <c r="E570" s="133"/>
      <c r="F570" s="133"/>
      <c r="G570" s="133"/>
      <c r="H570" s="133"/>
      <c r="I570" s="134"/>
      <c r="J570" s="112"/>
    </row>
    <row r="571" spans="1:10" ht="18.75" customHeight="1" x14ac:dyDescent="0.4">
      <c r="A571" s="106" t="s">
        <v>2911</v>
      </c>
      <c r="B571" s="132" t="s">
        <v>2912</v>
      </c>
      <c r="C571" s="133"/>
      <c r="D571" s="133"/>
      <c r="E571" s="133"/>
      <c r="F571" s="133"/>
      <c r="G571" s="133"/>
      <c r="H571" s="133"/>
      <c r="I571" s="134"/>
      <c r="J571" s="112"/>
    </row>
    <row r="572" spans="1:10" ht="18.75" customHeight="1" x14ac:dyDescent="0.4">
      <c r="A572" s="106" t="s">
        <v>2913</v>
      </c>
      <c r="B572" s="132" t="s">
        <v>2914</v>
      </c>
      <c r="C572" s="133"/>
      <c r="D572" s="133"/>
      <c r="E572" s="133"/>
      <c r="F572" s="133"/>
      <c r="G572" s="133"/>
      <c r="H572" s="133"/>
      <c r="I572" s="134"/>
      <c r="J572" s="112"/>
    </row>
    <row r="573" spans="1:10" ht="18.75" customHeight="1" x14ac:dyDescent="0.4">
      <c r="A573" s="106" t="s">
        <v>2915</v>
      </c>
      <c r="B573" s="132" t="s">
        <v>2916</v>
      </c>
      <c r="C573" s="133"/>
      <c r="D573" s="133"/>
      <c r="E573" s="133"/>
      <c r="F573" s="133"/>
      <c r="G573" s="133"/>
      <c r="H573" s="133"/>
      <c r="I573" s="134"/>
      <c r="J573" s="112"/>
    </row>
    <row r="574" spans="1:10" ht="18.75" customHeight="1" x14ac:dyDescent="0.4">
      <c r="A574" s="138" t="s">
        <v>2933</v>
      </c>
      <c r="B574" s="130"/>
      <c r="C574" s="130"/>
      <c r="D574" s="130"/>
      <c r="E574" s="130"/>
      <c r="F574" s="130"/>
      <c r="G574" s="130"/>
      <c r="H574" s="130"/>
      <c r="I574" s="131"/>
      <c r="J574" s="111"/>
    </row>
    <row r="575" spans="1:10" ht="18.75" customHeight="1" x14ac:dyDescent="0.4">
      <c r="A575" s="105" t="s">
        <v>2917</v>
      </c>
      <c r="B575" s="132" t="s">
        <v>2918</v>
      </c>
      <c r="C575" s="133"/>
      <c r="D575" s="133"/>
      <c r="E575" s="133"/>
      <c r="F575" s="133"/>
      <c r="G575" s="133"/>
      <c r="H575" s="133"/>
      <c r="I575" s="134"/>
      <c r="J575" s="112"/>
    </row>
    <row r="576" spans="1:10" ht="18.75" customHeight="1" x14ac:dyDescent="0.4">
      <c r="A576" s="105" t="s">
        <v>2919</v>
      </c>
      <c r="B576" s="132" t="s">
        <v>2920</v>
      </c>
      <c r="C576" s="133"/>
      <c r="D576" s="133"/>
      <c r="E576" s="133"/>
      <c r="F576" s="133"/>
      <c r="G576" s="133"/>
      <c r="H576" s="133"/>
      <c r="I576" s="134"/>
      <c r="J576" s="112"/>
    </row>
    <row r="577" spans="1:10" ht="18.75" customHeight="1" x14ac:dyDescent="0.4">
      <c r="A577" s="105" t="s">
        <v>2921</v>
      </c>
      <c r="B577" s="132" t="s">
        <v>2922</v>
      </c>
      <c r="C577" s="133"/>
      <c r="D577" s="133"/>
      <c r="E577" s="133"/>
      <c r="F577" s="133"/>
      <c r="G577" s="133"/>
      <c r="H577" s="133"/>
      <c r="I577" s="134"/>
      <c r="J577" s="112"/>
    </row>
    <row r="578" spans="1:10" ht="18.75" customHeight="1" x14ac:dyDescent="0.4">
      <c r="A578" s="105" t="s">
        <v>2923</v>
      </c>
      <c r="B578" s="132" t="s">
        <v>2924</v>
      </c>
      <c r="C578" s="133"/>
      <c r="D578" s="133"/>
      <c r="E578" s="133"/>
      <c r="F578" s="133"/>
      <c r="G578" s="133"/>
      <c r="H578" s="133"/>
      <c r="I578" s="134"/>
      <c r="J578" s="112"/>
    </row>
    <row r="579" spans="1:10" ht="18.75" customHeight="1" x14ac:dyDescent="0.4">
      <c r="A579" s="105" t="s">
        <v>2925</v>
      </c>
      <c r="B579" s="140" t="s">
        <v>2926</v>
      </c>
      <c r="C579" s="133"/>
      <c r="D579" s="133"/>
      <c r="E579" s="133"/>
      <c r="F579" s="133"/>
      <c r="G579" s="133"/>
      <c r="H579" s="133"/>
      <c r="I579" s="134"/>
      <c r="J579" s="115"/>
    </row>
    <row r="580" spans="1:10" ht="18.75" customHeight="1" x14ac:dyDescent="0.4">
      <c r="A580" s="105" t="s">
        <v>2927</v>
      </c>
      <c r="B580" s="132" t="s">
        <v>2928</v>
      </c>
      <c r="C580" s="133"/>
      <c r="D580" s="133"/>
      <c r="E580" s="133"/>
      <c r="F580" s="133"/>
      <c r="G580" s="133"/>
      <c r="H580" s="133"/>
      <c r="I580" s="134"/>
      <c r="J580" s="112"/>
    </row>
    <row r="581" spans="1:10" ht="18.75" customHeight="1" x14ac:dyDescent="0.4">
      <c r="A581" s="135" t="s">
        <v>2934</v>
      </c>
      <c r="B581" s="136"/>
      <c r="C581" s="136"/>
      <c r="D581" s="136"/>
      <c r="E581" s="136"/>
      <c r="F581" s="136"/>
      <c r="G581" s="136"/>
      <c r="H581" s="136"/>
      <c r="I581" s="137"/>
      <c r="J581" s="113"/>
    </row>
    <row r="582" spans="1:10" x14ac:dyDescent="0.4">
      <c r="I582" s="52">
        <v>1</v>
      </c>
    </row>
    <row r="583" spans="1:10" x14ac:dyDescent="0.4">
      <c r="I583" s="52"/>
    </row>
    <row r="584" spans="1:10" x14ac:dyDescent="0.4">
      <c r="I584" s="52">
        <v>6</v>
      </c>
    </row>
    <row r="585" spans="1:10" x14ac:dyDescent="0.4">
      <c r="A585" s="60"/>
      <c r="B585" s="60"/>
      <c r="C585" s="60"/>
      <c r="D585" s="60"/>
      <c r="E585" s="21"/>
      <c r="F585" s="21"/>
      <c r="G585" s="60"/>
      <c r="H585" s="21"/>
    </row>
    <row r="586" spans="1:10" x14ac:dyDescent="0.4">
      <c r="A586" s="60"/>
      <c r="B586" s="60"/>
      <c r="C586" s="60"/>
      <c r="D586" s="60"/>
      <c r="E586" s="21"/>
      <c r="F586" s="21"/>
      <c r="G586" s="60"/>
      <c r="H586" s="21"/>
    </row>
    <row r="587" spans="1:10" x14ac:dyDescent="0.4">
      <c r="A587" s="60"/>
      <c r="B587" s="60"/>
      <c r="C587" s="60"/>
      <c r="D587" s="60"/>
      <c r="E587" s="21"/>
      <c r="F587" s="21"/>
      <c r="G587" s="60"/>
      <c r="H587" s="21"/>
    </row>
    <row r="588" spans="1:10" x14ac:dyDescent="0.4">
      <c r="A588" s="60"/>
      <c r="B588" s="60"/>
      <c r="C588" s="60"/>
      <c r="D588" s="60"/>
      <c r="E588" s="21"/>
      <c r="F588" s="21"/>
      <c r="G588" s="60"/>
      <c r="H588" s="21"/>
    </row>
    <row r="589" spans="1:10" x14ac:dyDescent="0.4">
      <c r="A589" s="60"/>
      <c r="B589" s="60"/>
      <c r="C589" s="60"/>
      <c r="D589" s="60"/>
      <c r="E589" s="21"/>
      <c r="F589" s="21"/>
      <c r="G589" s="60"/>
      <c r="H589" s="21"/>
    </row>
    <row r="590" spans="1:10" x14ac:dyDescent="0.4">
      <c r="A590" s="60"/>
      <c r="B590" s="60"/>
      <c r="C590" s="60"/>
      <c r="D590" s="60"/>
      <c r="E590" s="21"/>
      <c r="F590" s="21"/>
      <c r="G590" s="60"/>
      <c r="H590" s="21"/>
    </row>
    <row r="591" spans="1:10" x14ac:dyDescent="0.4">
      <c r="A591" s="60"/>
      <c r="B591" s="60"/>
      <c r="C591" s="60"/>
      <c r="D591" s="60"/>
      <c r="E591" s="21"/>
      <c r="F591" s="21"/>
      <c r="G591" s="60"/>
      <c r="H591" s="21"/>
    </row>
    <row r="592" spans="1:10" x14ac:dyDescent="0.4">
      <c r="A592" s="60"/>
      <c r="B592" s="60"/>
      <c r="C592" s="60"/>
      <c r="D592" s="60"/>
      <c r="E592" s="21"/>
      <c r="F592" s="21"/>
      <c r="G592" s="60"/>
      <c r="H592" s="21"/>
    </row>
    <row r="593" spans="1:8" x14ac:dyDescent="0.4">
      <c r="A593" s="60"/>
      <c r="B593" s="60"/>
      <c r="C593" s="60"/>
      <c r="D593" s="60"/>
      <c r="E593" s="21"/>
      <c r="F593" s="21"/>
      <c r="G593" s="60"/>
      <c r="H593" s="21"/>
    </row>
    <row r="594" spans="1:8" x14ac:dyDescent="0.4">
      <c r="A594" s="60"/>
      <c r="B594" s="60"/>
      <c r="C594" s="60"/>
      <c r="D594" s="60"/>
      <c r="E594" s="21"/>
      <c r="F594" s="21"/>
      <c r="G594" s="60"/>
      <c r="H594" s="21"/>
    </row>
    <row r="595" spans="1:8" x14ac:dyDescent="0.4">
      <c r="A595" s="60"/>
      <c r="B595" s="60"/>
      <c r="C595" s="60"/>
      <c r="D595" s="60"/>
      <c r="E595" s="21"/>
      <c r="F595" s="21"/>
      <c r="G595" s="60"/>
      <c r="H595" s="21"/>
    </row>
    <row r="596" spans="1:8" x14ac:dyDescent="0.4">
      <c r="A596" s="60"/>
      <c r="B596" s="60"/>
      <c r="C596" s="60"/>
      <c r="D596" s="60"/>
      <c r="E596" s="21"/>
      <c r="F596" s="21"/>
      <c r="G596" s="60"/>
      <c r="H596" s="21"/>
    </row>
    <row r="597" spans="1:8" x14ac:dyDescent="0.4">
      <c r="A597" s="60"/>
      <c r="B597" s="60"/>
      <c r="C597" s="60"/>
      <c r="D597" s="60"/>
      <c r="E597" s="21"/>
      <c r="F597" s="21"/>
      <c r="G597" s="60"/>
      <c r="H597" s="21"/>
    </row>
    <row r="598" spans="1:8" x14ac:dyDescent="0.4">
      <c r="A598" s="60"/>
      <c r="B598" s="60"/>
      <c r="C598" s="60"/>
      <c r="D598" s="60"/>
      <c r="E598" s="21"/>
      <c r="F598" s="21"/>
      <c r="G598" s="60"/>
      <c r="H598" s="21"/>
    </row>
    <row r="599" spans="1:8" x14ac:dyDescent="0.4">
      <c r="A599" s="60"/>
      <c r="B599" s="60"/>
      <c r="C599" s="60"/>
      <c r="D599" s="60"/>
      <c r="E599" s="21"/>
      <c r="F599" s="21"/>
      <c r="G599" s="60"/>
      <c r="H599" s="21"/>
    </row>
    <row r="600" spans="1:8" x14ac:dyDescent="0.4">
      <c r="A600" s="60"/>
      <c r="B600" s="60"/>
      <c r="C600" s="60"/>
      <c r="D600" s="60"/>
      <c r="E600" s="21"/>
      <c r="F600" s="21"/>
      <c r="G600" s="60"/>
      <c r="H600" s="21"/>
    </row>
    <row r="601" spans="1:8" x14ac:dyDescent="0.4">
      <c r="A601" s="60"/>
      <c r="B601" s="60"/>
      <c r="C601" s="60"/>
      <c r="D601" s="60"/>
      <c r="E601" s="21"/>
      <c r="F601" s="21"/>
      <c r="G601" s="60"/>
      <c r="H601" s="21"/>
    </row>
    <row r="602" spans="1:8" x14ac:dyDescent="0.4">
      <c r="A602" s="60"/>
      <c r="B602" s="60"/>
      <c r="C602" s="60"/>
      <c r="D602" s="60"/>
      <c r="E602" s="21"/>
      <c r="F602" s="21"/>
      <c r="G602" s="60"/>
      <c r="H602" s="21"/>
    </row>
    <row r="603" spans="1:8" x14ac:dyDescent="0.4">
      <c r="A603" s="60"/>
      <c r="B603" s="60"/>
      <c r="C603" s="60"/>
      <c r="D603" s="60"/>
      <c r="E603" s="21"/>
      <c r="F603" s="21"/>
      <c r="G603" s="60"/>
      <c r="H603" s="21"/>
    </row>
    <row r="604" spans="1:8" x14ac:dyDescent="0.4">
      <c r="A604" s="60"/>
      <c r="B604" s="60"/>
      <c r="C604" s="60"/>
      <c r="D604" s="60"/>
      <c r="E604" s="21"/>
      <c r="F604" s="21"/>
      <c r="G604" s="60"/>
      <c r="H604" s="21"/>
    </row>
    <row r="626" spans="9:9" x14ac:dyDescent="0.4">
      <c r="I626" s="52">
        <v>1</v>
      </c>
    </row>
    <row r="627" spans="9:9" x14ac:dyDescent="0.4">
      <c r="I627" s="52">
        <v>1</v>
      </c>
    </row>
    <row r="628" spans="9:9" x14ac:dyDescent="0.4">
      <c r="I628" s="52">
        <v>1</v>
      </c>
    </row>
    <row r="629" spans="9:9" x14ac:dyDescent="0.4">
      <c r="I629" s="52">
        <v>1</v>
      </c>
    </row>
    <row r="630" spans="9:9" x14ac:dyDescent="0.4">
      <c r="I630" s="52">
        <v>1</v>
      </c>
    </row>
    <row r="631" spans="9:9" x14ac:dyDescent="0.4">
      <c r="I631" s="52">
        <v>1</v>
      </c>
    </row>
    <row r="632" spans="9:9" x14ac:dyDescent="0.4">
      <c r="I632" s="52">
        <v>6</v>
      </c>
    </row>
  </sheetData>
  <mergeCells count="291">
    <mergeCell ref="B234:G234"/>
    <mergeCell ref="A235:G235"/>
    <mergeCell ref="B91:G91"/>
    <mergeCell ref="B106:G106"/>
    <mergeCell ref="A179:G179"/>
    <mergeCell ref="A180:G180"/>
    <mergeCell ref="A181:G181"/>
    <mergeCell ref="B184:G184"/>
    <mergeCell ref="A161:G161"/>
    <mergeCell ref="B164:G164"/>
    <mergeCell ref="B165:G165"/>
    <mergeCell ref="B123:H123"/>
    <mergeCell ref="B103:G103"/>
    <mergeCell ref="B104:G104"/>
    <mergeCell ref="B105:G105"/>
    <mergeCell ref="B107:G107"/>
    <mergeCell ref="B108:G108"/>
    <mergeCell ref="A110:G110"/>
    <mergeCell ref="A111:G111"/>
    <mergeCell ref="A109:G109"/>
    <mergeCell ref="A153:B153"/>
    <mergeCell ref="A170:G170"/>
    <mergeCell ref="A227:G227"/>
    <mergeCell ref="B230:G230"/>
    <mergeCell ref="B231:G231"/>
    <mergeCell ref="B232:G232"/>
    <mergeCell ref="B233:G233"/>
    <mergeCell ref="B214:G214"/>
    <mergeCell ref="A215:G215"/>
    <mergeCell ref="A216:G216"/>
    <mergeCell ref="A217:G217"/>
    <mergeCell ref="B220:G220"/>
    <mergeCell ref="B221:G221"/>
    <mergeCell ref="B222:G222"/>
    <mergeCell ref="B223:G223"/>
    <mergeCell ref="B224:G224"/>
    <mergeCell ref="A225:G225"/>
    <mergeCell ref="A205:G205"/>
    <mergeCell ref="A206:G206"/>
    <mergeCell ref="A207:G207"/>
    <mergeCell ref="B213:G213"/>
    <mergeCell ref="A226:G226"/>
    <mergeCell ref="B12:G12"/>
    <mergeCell ref="B13:G13"/>
    <mergeCell ref="B23:G23"/>
    <mergeCell ref="B24:G24"/>
    <mergeCell ref="B471:G471"/>
    <mergeCell ref="A472:G472"/>
    <mergeCell ref="A430:G430"/>
    <mergeCell ref="A431:G431"/>
    <mergeCell ref="A432:G432"/>
    <mergeCell ref="B449:G449"/>
    <mergeCell ref="B353:G353"/>
    <mergeCell ref="B354:G354"/>
    <mergeCell ref="A355:G355"/>
    <mergeCell ref="B311:G311"/>
    <mergeCell ref="B312:G312"/>
    <mergeCell ref="B313:G313"/>
    <mergeCell ref="B314:G314"/>
    <mergeCell ref="A275:G275"/>
    <mergeCell ref="A276:G276"/>
    <mergeCell ref="B279:G279"/>
    <mergeCell ref="B280:G280"/>
    <mergeCell ref="A255:G255"/>
    <mergeCell ref="A256:G256"/>
    <mergeCell ref="B259:G259"/>
    <mergeCell ref="B14:G14"/>
    <mergeCell ref="B15:G15"/>
    <mergeCell ref="A17:G17"/>
    <mergeCell ref="A18:G18"/>
    <mergeCell ref="B21:G21"/>
    <mergeCell ref="B22:G22"/>
    <mergeCell ref="A16:G16"/>
    <mergeCell ref="A93:G93"/>
    <mergeCell ref="A94:G94"/>
    <mergeCell ref="B87:G87"/>
    <mergeCell ref="B88:G88"/>
    <mergeCell ref="B89:G89"/>
    <mergeCell ref="B90:G90"/>
    <mergeCell ref="B74:G74"/>
    <mergeCell ref="B75:G75"/>
    <mergeCell ref="B76:G76"/>
    <mergeCell ref="B77:G77"/>
    <mergeCell ref="B61:G61"/>
    <mergeCell ref="B62:G62"/>
    <mergeCell ref="B63:G63"/>
    <mergeCell ref="B64:G64"/>
    <mergeCell ref="B57:G57"/>
    <mergeCell ref="B58:G58"/>
    <mergeCell ref="B59:G59"/>
    <mergeCell ref="B85:G85"/>
    <mergeCell ref="B86:G86"/>
    <mergeCell ref="B53:G53"/>
    <mergeCell ref="B54:G54"/>
    <mergeCell ref="B55:G55"/>
    <mergeCell ref="B56:G56"/>
    <mergeCell ref="B25:G25"/>
    <mergeCell ref="B26:G26"/>
    <mergeCell ref="B27:G27"/>
    <mergeCell ref="B28:G28"/>
    <mergeCell ref="A30:G30"/>
    <mergeCell ref="A31:G31"/>
    <mergeCell ref="A29:G29"/>
    <mergeCell ref="B60:G60"/>
    <mergeCell ref="B65:G65"/>
    <mergeCell ref="B66:G66"/>
    <mergeCell ref="B67:G67"/>
    <mergeCell ref="A69:G69"/>
    <mergeCell ref="A70:G70"/>
    <mergeCell ref="B73:G73"/>
    <mergeCell ref="B52:G52"/>
    <mergeCell ref="B168:G168"/>
    <mergeCell ref="A169:G169"/>
    <mergeCell ref="B154:G154"/>
    <mergeCell ref="A160:G160"/>
    <mergeCell ref="B155:G155"/>
    <mergeCell ref="B156:G156"/>
    <mergeCell ref="B157:G157"/>
    <mergeCell ref="B158:G158"/>
    <mergeCell ref="A159:G159"/>
    <mergeCell ref="A68:G68"/>
    <mergeCell ref="A79:G79"/>
    <mergeCell ref="A92:G92"/>
    <mergeCell ref="B102:G102"/>
    <mergeCell ref="B78:G78"/>
    <mergeCell ref="A80:G80"/>
    <mergeCell ref="A81:G81"/>
    <mergeCell ref="B84:G84"/>
    <mergeCell ref="A3:I8"/>
    <mergeCell ref="B210:G210"/>
    <mergeCell ref="B211:G211"/>
    <mergeCell ref="B212:G212"/>
    <mergeCell ref="A191:G191"/>
    <mergeCell ref="B200:G200"/>
    <mergeCell ref="B201:G201"/>
    <mergeCell ref="B202:G202"/>
    <mergeCell ref="B203:G203"/>
    <mergeCell ref="B204:G204"/>
    <mergeCell ref="A189:G189"/>
    <mergeCell ref="B185:G185"/>
    <mergeCell ref="B186:G186"/>
    <mergeCell ref="B187:G187"/>
    <mergeCell ref="B188:G188"/>
    <mergeCell ref="A190:G190"/>
    <mergeCell ref="A171:G171"/>
    <mergeCell ref="B174:G174"/>
    <mergeCell ref="B175:G175"/>
    <mergeCell ref="B176:G176"/>
    <mergeCell ref="B177:G177"/>
    <mergeCell ref="B178:G178"/>
    <mergeCell ref="B166:G166"/>
    <mergeCell ref="B167:G167"/>
    <mergeCell ref="A236:G236"/>
    <mergeCell ref="A237:G237"/>
    <mergeCell ref="B249:G249"/>
    <mergeCell ref="A254:G254"/>
    <mergeCell ref="B250:G250"/>
    <mergeCell ref="B251:G251"/>
    <mergeCell ref="B252:G252"/>
    <mergeCell ref="B253:G253"/>
    <mergeCell ref="B269:G269"/>
    <mergeCell ref="B260:G260"/>
    <mergeCell ref="B270:G270"/>
    <mergeCell ref="B271:G271"/>
    <mergeCell ref="B272:G272"/>
    <mergeCell ref="B273:G273"/>
    <mergeCell ref="A274:G274"/>
    <mergeCell ref="B261:G261"/>
    <mergeCell ref="B262:G262"/>
    <mergeCell ref="B263:G263"/>
    <mergeCell ref="A264:G264"/>
    <mergeCell ref="A265:G265"/>
    <mergeCell ref="A266:G266"/>
    <mergeCell ref="B299:G299"/>
    <mergeCell ref="B300:G300"/>
    <mergeCell ref="B301:G301"/>
    <mergeCell ref="B302:G302"/>
    <mergeCell ref="B303:G303"/>
    <mergeCell ref="B304:G304"/>
    <mergeCell ref="B281:G281"/>
    <mergeCell ref="B282:G282"/>
    <mergeCell ref="B283:G283"/>
    <mergeCell ref="A284:G284"/>
    <mergeCell ref="A285:G285"/>
    <mergeCell ref="A286:G286"/>
    <mergeCell ref="B315:G315"/>
    <mergeCell ref="B316:G316"/>
    <mergeCell ref="B317:G317"/>
    <mergeCell ref="B318:G318"/>
    <mergeCell ref="B319:G319"/>
    <mergeCell ref="A320:G320"/>
    <mergeCell ref="B305:G305"/>
    <mergeCell ref="B306:G306"/>
    <mergeCell ref="B307:G307"/>
    <mergeCell ref="B308:G308"/>
    <mergeCell ref="B309:G309"/>
    <mergeCell ref="B310:G310"/>
    <mergeCell ref="A356:G356"/>
    <mergeCell ref="A357:G357"/>
    <mergeCell ref="B399:G399"/>
    <mergeCell ref="B400:G400"/>
    <mergeCell ref="B401:G401"/>
    <mergeCell ref="B402:G402"/>
    <mergeCell ref="A321:G321"/>
    <mergeCell ref="A322:G322"/>
    <mergeCell ref="B349:G349"/>
    <mergeCell ref="B350:G350"/>
    <mergeCell ref="B351:G351"/>
    <mergeCell ref="B352:G352"/>
    <mergeCell ref="A409:G409"/>
    <mergeCell ref="B425:G425"/>
    <mergeCell ref="B426:G426"/>
    <mergeCell ref="B427:G427"/>
    <mergeCell ref="B428:G428"/>
    <mergeCell ref="B429:G429"/>
    <mergeCell ref="B403:G403"/>
    <mergeCell ref="B404:G404"/>
    <mergeCell ref="B405:G405"/>
    <mergeCell ref="B406:G406"/>
    <mergeCell ref="A407:G407"/>
    <mergeCell ref="A408:G408"/>
    <mergeCell ref="B456:G456"/>
    <mergeCell ref="B457:G457"/>
    <mergeCell ref="B458:G458"/>
    <mergeCell ref="A459:G459"/>
    <mergeCell ref="A460:G460"/>
    <mergeCell ref="A461:G461"/>
    <mergeCell ref="B450:G450"/>
    <mergeCell ref="B451:G451"/>
    <mergeCell ref="B452:G452"/>
    <mergeCell ref="B453:G453"/>
    <mergeCell ref="B454:G454"/>
    <mergeCell ref="B455:G455"/>
    <mergeCell ref="A473:G473"/>
    <mergeCell ref="A474:G474"/>
    <mergeCell ref="B499:G499"/>
    <mergeCell ref="B500:G500"/>
    <mergeCell ref="B501:G501"/>
    <mergeCell ref="B502:G502"/>
    <mergeCell ref="B465:G465"/>
    <mergeCell ref="B466:G466"/>
    <mergeCell ref="B467:G467"/>
    <mergeCell ref="B468:G468"/>
    <mergeCell ref="B469:G469"/>
    <mergeCell ref="B470:G470"/>
    <mergeCell ref="B549:G549"/>
    <mergeCell ref="A552:G552"/>
    <mergeCell ref="A553:G553"/>
    <mergeCell ref="A554:G554"/>
    <mergeCell ref="B484:I484"/>
    <mergeCell ref="B515:G515"/>
    <mergeCell ref="A516:G516"/>
    <mergeCell ref="A517:G517"/>
    <mergeCell ref="A518:G518"/>
    <mergeCell ref="B509:G509"/>
    <mergeCell ref="B510:G510"/>
    <mergeCell ref="B511:G511"/>
    <mergeCell ref="B512:G512"/>
    <mergeCell ref="B513:G513"/>
    <mergeCell ref="B514:G514"/>
    <mergeCell ref="B503:G503"/>
    <mergeCell ref="B504:G504"/>
    <mergeCell ref="B505:G505"/>
    <mergeCell ref="B506:G506"/>
    <mergeCell ref="B507:G507"/>
    <mergeCell ref="B508:G508"/>
    <mergeCell ref="A557:I557"/>
    <mergeCell ref="B558:I558"/>
    <mergeCell ref="B559:I559"/>
    <mergeCell ref="B560:I560"/>
    <mergeCell ref="B561:I561"/>
    <mergeCell ref="B563:I563"/>
    <mergeCell ref="B564:I564"/>
    <mergeCell ref="B579:I579"/>
    <mergeCell ref="B568:I568"/>
    <mergeCell ref="B569:I569"/>
    <mergeCell ref="B570:I570"/>
    <mergeCell ref="B571:I571"/>
    <mergeCell ref="B566:I566"/>
    <mergeCell ref="B580:I580"/>
    <mergeCell ref="A581:I581"/>
    <mergeCell ref="A574:I574"/>
    <mergeCell ref="A567:I567"/>
    <mergeCell ref="A565:I565"/>
    <mergeCell ref="A562:I562"/>
    <mergeCell ref="B572:I572"/>
    <mergeCell ref="B573:I573"/>
    <mergeCell ref="B575:I575"/>
    <mergeCell ref="B576:I576"/>
    <mergeCell ref="B577:I577"/>
    <mergeCell ref="B578:I578"/>
  </mergeCells>
  <phoneticPr fontId="1"/>
  <pageMargins left="0.9055118110236221" right="0.9055118110236221" top="0.55118110236220474" bottom="0.15748031496062992" header="0.31496062992125984" footer="0.31496062992125984"/>
  <pageSetup paperSize="9" scale="85"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4" sqref="H14"/>
    </sheetView>
  </sheetViews>
  <sheetFormatPr defaultRowHeight="18.75" x14ac:dyDescent="0.4"/>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0"/>
  <sheetViews>
    <sheetView topLeftCell="D1" workbookViewId="0">
      <selection activeCell="K32" sqref="K32"/>
    </sheetView>
  </sheetViews>
  <sheetFormatPr defaultRowHeight="18.75" x14ac:dyDescent="0.4"/>
  <cols>
    <col min="1" max="1" width="18.375" customWidth="1"/>
  </cols>
  <sheetData>
    <row r="1" spans="1:10" x14ac:dyDescent="0.4">
      <c r="A1" s="14" t="s">
        <v>121</v>
      </c>
      <c r="B1">
        <v>3</v>
      </c>
    </row>
    <row r="2" spans="1:10" x14ac:dyDescent="0.4">
      <c r="A2" s="14" t="s">
        <v>122</v>
      </c>
      <c r="B2">
        <v>4</v>
      </c>
      <c r="I2">
        <v>0</v>
      </c>
      <c r="J2">
        <f>COUNTIF($B$1:$H$100,"0")</f>
        <v>4</v>
      </c>
    </row>
    <row r="3" spans="1:10" x14ac:dyDescent="0.4">
      <c r="A3" s="14" t="s">
        <v>123</v>
      </c>
      <c r="B3">
        <v>1</v>
      </c>
      <c r="C3">
        <v>4</v>
      </c>
      <c r="I3">
        <v>1</v>
      </c>
      <c r="J3">
        <f>COUNTIF($B$1:$H$100,"1")</f>
        <v>30</v>
      </c>
    </row>
    <row r="4" spans="1:10" x14ac:dyDescent="0.4">
      <c r="A4" s="14" t="s">
        <v>124</v>
      </c>
      <c r="B4">
        <v>4</v>
      </c>
      <c r="C4">
        <v>6</v>
      </c>
      <c r="D4">
        <v>7</v>
      </c>
      <c r="I4">
        <v>2</v>
      </c>
      <c r="J4">
        <f>COUNTIF($B$1:$H$100,"2")</f>
        <v>12</v>
      </c>
    </row>
    <row r="5" spans="1:10" x14ac:dyDescent="0.4">
      <c r="A5" s="14" t="s">
        <v>125</v>
      </c>
      <c r="B5">
        <v>2</v>
      </c>
      <c r="I5">
        <v>3</v>
      </c>
      <c r="J5">
        <f>COUNTIF($B$1:$H$100,"3")</f>
        <v>29</v>
      </c>
    </row>
    <row r="6" spans="1:10" x14ac:dyDescent="0.4">
      <c r="A6" s="14" t="s">
        <v>126</v>
      </c>
      <c r="B6">
        <v>9</v>
      </c>
      <c r="I6">
        <v>4</v>
      </c>
      <c r="J6">
        <f>COUNTIF($B$1:$H$100,"4")</f>
        <v>14</v>
      </c>
    </row>
    <row r="7" spans="1:10" x14ac:dyDescent="0.4">
      <c r="A7" s="14" t="s">
        <v>127</v>
      </c>
      <c r="B7">
        <v>5</v>
      </c>
      <c r="C7">
        <v>7</v>
      </c>
      <c r="I7">
        <v>5</v>
      </c>
      <c r="J7">
        <f>COUNTIF($B$1:$H$100,"5")</f>
        <v>17</v>
      </c>
    </row>
    <row r="8" spans="1:10" x14ac:dyDescent="0.4">
      <c r="A8" s="14" t="s">
        <v>128</v>
      </c>
      <c r="B8">
        <v>9</v>
      </c>
      <c r="I8">
        <v>6</v>
      </c>
      <c r="J8">
        <f>COUNTIF($B$1:$H$100,"6")</f>
        <v>12</v>
      </c>
    </row>
    <row r="9" spans="1:10" x14ac:dyDescent="0.4">
      <c r="A9" s="14" t="s">
        <v>129</v>
      </c>
      <c r="B9">
        <v>3</v>
      </c>
      <c r="C9">
        <v>6</v>
      </c>
      <c r="I9">
        <v>7</v>
      </c>
      <c r="J9">
        <f>COUNTIF($B$1:$H$100,"7")</f>
        <v>25</v>
      </c>
    </row>
    <row r="10" spans="1:10" x14ac:dyDescent="0.4">
      <c r="A10" s="14" t="s">
        <v>130</v>
      </c>
      <c r="B10">
        <v>1</v>
      </c>
      <c r="C10">
        <v>5</v>
      </c>
      <c r="I10">
        <v>8</v>
      </c>
      <c r="J10">
        <f>COUNTIF($B$1:$H$100,"8")</f>
        <v>11</v>
      </c>
    </row>
    <row r="11" spans="1:10" x14ac:dyDescent="0.4">
      <c r="A11" s="14" t="s">
        <v>131</v>
      </c>
      <c r="B11">
        <v>1</v>
      </c>
      <c r="I11">
        <v>9</v>
      </c>
      <c r="J11">
        <f>COUNTIF($B$1:$H$100,"9")</f>
        <v>12</v>
      </c>
    </row>
    <row r="12" spans="1:10" x14ac:dyDescent="0.4">
      <c r="A12" s="14" t="s">
        <v>132</v>
      </c>
      <c r="B12">
        <v>6</v>
      </c>
      <c r="C12">
        <v>7</v>
      </c>
      <c r="D12">
        <v>8</v>
      </c>
    </row>
    <row r="13" spans="1:10" x14ac:dyDescent="0.4">
      <c r="A13" s="14" t="s">
        <v>133</v>
      </c>
      <c r="B13">
        <v>1</v>
      </c>
    </row>
    <row r="14" spans="1:10" x14ac:dyDescent="0.4">
      <c r="A14" s="14" t="s">
        <v>134</v>
      </c>
      <c r="B14">
        <v>1</v>
      </c>
      <c r="C14">
        <v>6</v>
      </c>
    </row>
    <row r="15" spans="1:10" x14ac:dyDescent="0.4">
      <c r="A15" s="14" t="s">
        <v>135</v>
      </c>
      <c r="B15">
        <v>5</v>
      </c>
      <c r="C15">
        <v>7</v>
      </c>
    </row>
    <row r="16" spans="1:10" x14ac:dyDescent="0.4">
      <c r="A16" s="14" t="s">
        <v>136</v>
      </c>
      <c r="B16">
        <v>3</v>
      </c>
      <c r="C16">
        <v>5</v>
      </c>
    </row>
    <row r="17" spans="1:13" x14ac:dyDescent="0.4">
      <c r="A17" s="14" t="s">
        <v>137</v>
      </c>
      <c r="B17">
        <v>4</v>
      </c>
      <c r="C17">
        <v>5</v>
      </c>
      <c r="D17">
        <v>6</v>
      </c>
      <c r="E17">
        <v>7</v>
      </c>
    </row>
    <row r="18" spans="1:13" x14ac:dyDescent="0.4">
      <c r="A18" s="14" t="s">
        <v>138</v>
      </c>
      <c r="B18">
        <v>5</v>
      </c>
    </row>
    <row r="19" spans="1:13" x14ac:dyDescent="0.4">
      <c r="A19" s="14" t="s">
        <v>139</v>
      </c>
      <c r="B19">
        <v>1</v>
      </c>
      <c r="L19">
        <v>7</v>
      </c>
      <c r="M19">
        <v>8</v>
      </c>
    </row>
    <row r="20" spans="1:13" x14ac:dyDescent="0.4">
      <c r="A20" s="14" t="s">
        <v>140</v>
      </c>
      <c r="B20">
        <v>6</v>
      </c>
      <c r="C20">
        <v>7</v>
      </c>
      <c r="D20">
        <v>8</v>
      </c>
    </row>
    <row r="21" spans="1:13" x14ac:dyDescent="0.4">
      <c r="A21" s="14" t="s">
        <v>1100</v>
      </c>
      <c r="B21">
        <v>2</v>
      </c>
      <c r="C21">
        <v>3</v>
      </c>
      <c r="D21">
        <v>4</v>
      </c>
    </row>
    <row r="22" spans="1:13" x14ac:dyDescent="0.4">
      <c r="A22" s="14" t="s">
        <v>142</v>
      </c>
      <c r="B22">
        <v>0</v>
      </c>
    </row>
    <row r="23" spans="1:13" x14ac:dyDescent="0.4">
      <c r="A23" s="14" t="s">
        <v>143</v>
      </c>
      <c r="B23">
        <v>4</v>
      </c>
    </row>
    <row r="24" spans="1:13" x14ac:dyDescent="0.4">
      <c r="A24" s="14" t="s">
        <v>144</v>
      </c>
      <c r="B24">
        <v>9</v>
      </c>
    </row>
    <row r="25" spans="1:13" x14ac:dyDescent="0.4">
      <c r="A25" s="14" t="s">
        <v>145</v>
      </c>
      <c r="B25">
        <v>1</v>
      </c>
      <c r="C25">
        <v>7</v>
      </c>
      <c r="D25">
        <v>9</v>
      </c>
    </row>
    <row r="26" spans="1:13" x14ac:dyDescent="0.4">
      <c r="A26" s="14" t="s">
        <v>146</v>
      </c>
      <c r="B26">
        <v>3</v>
      </c>
      <c r="C26">
        <v>6</v>
      </c>
    </row>
    <row r="27" spans="1:13" x14ac:dyDescent="0.4">
      <c r="A27" s="14" t="s">
        <v>147</v>
      </c>
      <c r="B27">
        <v>2</v>
      </c>
    </row>
    <row r="28" spans="1:13" x14ac:dyDescent="0.4">
      <c r="A28" s="14" t="s">
        <v>148</v>
      </c>
      <c r="B28">
        <v>1</v>
      </c>
      <c r="C28">
        <v>7</v>
      </c>
    </row>
    <row r="29" spans="1:13" x14ac:dyDescent="0.4">
      <c r="A29" s="14" t="s">
        <v>149</v>
      </c>
      <c r="B29">
        <v>1</v>
      </c>
    </row>
    <row r="30" spans="1:13" x14ac:dyDescent="0.4">
      <c r="A30" s="14" t="s">
        <v>150</v>
      </c>
      <c r="B30">
        <v>3</v>
      </c>
      <c r="C30">
        <v>5</v>
      </c>
    </row>
    <row r="31" spans="1:13" x14ac:dyDescent="0.4">
      <c r="A31" s="14" t="s">
        <v>151</v>
      </c>
      <c r="B31">
        <v>0</v>
      </c>
    </row>
    <row r="32" spans="1:13" x14ac:dyDescent="0.4">
      <c r="A32" s="14" t="s">
        <v>152</v>
      </c>
      <c r="B32">
        <v>1</v>
      </c>
    </row>
    <row r="33" spans="1:12" x14ac:dyDescent="0.4">
      <c r="A33" s="14" t="s">
        <v>153</v>
      </c>
      <c r="B33">
        <v>1</v>
      </c>
      <c r="C33">
        <v>4</v>
      </c>
    </row>
    <row r="34" spans="1:12" x14ac:dyDescent="0.4">
      <c r="A34" s="14" t="s">
        <v>154</v>
      </c>
      <c r="B34">
        <v>5</v>
      </c>
    </row>
    <row r="35" spans="1:12" x14ac:dyDescent="0.4">
      <c r="A35" s="14" t="s">
        <v>155</v>
      </c>
      <c r="B35">
        <v>1</v>
      </c>
    </row>
    <row r="36" spans="1:12" x14ac:dyDescent="0.4">
      <c r="A36" s="14" t="s">
        <v>156</v>
      </c>
      <c r="B36">
        <v>3</v>
      </c>
      <c r="C36">
        <v>5</v>
      </c>
      <c r="D36">
        <v>9</v>
      </c>
    </row>
    <row r="37" spans="1:12" x14ac:dyDescent="0.4">
      <c r="A37" s="14" t="s">
        <v>157</v>
      </c>
      <c r="B37">
        <v>1</v>
      </c>
    </row>
    <row r="38" spans="1:12" x14ac:dyDescent="0.4">
      <c r="A38" s="14" t="s">
        <v>158</v>
      </c>
      <c r="B38">
        <v>9</v>
      </c>
      <c r="L38">
        <v>8</v>
      </c>
    </row>
    <row r="39" spans="1:12" x14ac:dyDescent="0.4">
      <c r="A39" s="14" t="s">
        <v>159</v>
      </c>
      <c r="B39">
        <v>5</v>
      </c>
      <c r="C39">
        <v>9</v>
      </c>
    </row>
    <row r="40" spans="1:12" x14ac:dyDescent="0.4">
      <c r="A40" s="14" t="s">
        <v>160</v>
      </c>
      <c r="B40">
        <v>3</v>
      </c>
    </row>
    <row r="41" spans="1:12" x14ac:dyDescent="0.4">
      <c r="A41" s="14" t="s">
        <v>625</v>
      </c>
      <c r="B41">
        <v>7</v>
      </c>
    </row>
    <row r="42" spans="1:12" x14ac:dyDescent="0.4">
      <c r="A42" s="14" t="s">
        <v>161</v>
      </c>
      <c r="B42">
        <v>9</v>
      </c>
    </row>
    <row r="43" spans="1:12" x14ac:dyDescent="0.4">
      <c r="A43" s="14" t="s">
        <v>162</v>
      </c>
      <c r="B43">
        <v>1</v>
      </c>
      <c r="C43">
        <v>8</v>
      </c>
    </row>
    <row r="44" spans="1:12" x14ac:dyDescent="0.4">
      <c r="A44" s="14" t="s">
        <v>163</v>
      </c>
      <c r="B44">
        <v>3</v>
      </c>
      <c r="C44">
        <v>7</v>
      </c>
      <c r="D44">
        <v>8</v>
      </c>
    </row>
    <row r="45" spans="1:12" x14ac:dyDescent="0.4">
      <c r="A45" s="14" t="s">
        <v>164</v>
      </c>
      <c r="B45">
        <v>2</v>
      </c>
    </row>
    <row r="46" spans="1:12" x14ac:dyDescent="0.4">
      <c r="A46" s="14" t="s">
        <v>165</v>
      </c>
      <c r="B46">
        <v>9</v>
      </c>
    </row>
    <row r="47" spans="1:12" x14ac:dyDescent="0.4">
      <c r="A47" s="14" t="s">
        <v>166</v>
      </c>
      <c r="B47">
        <v>9</v>
      </c>
    </row>
    <row r="48" spans="1:12" x14ac:dyDescent="0.4">
      <c r="A48" s="14" t="s">
        <v>167</v>
      </c>
      <c r="B48">
        <v>1</v>
      </c>
    </row>
    <row r="49" spans="1:6" x14ac:dyDescent="0.4">
      <c r="A49" s="14" t="s">
        <v>168</v>
      </c>
      <c r="B49">
        <v>7</v>
      </c>
    </row>
    <row r="50" spans="1:6" x14ac:dyDescent="0.4">
      <c r="A50" s="14" t="s">
        <v>169</v>
      </c>
      <c r="B50">
        <v>2</v>
      </c>
      <c r="C50">
        <v>4</v>
      </c>
    </row>
    <row r="51" spans="1:6" x14ac:dyDescent="0.4">
      <c r="A51" s="14" t="s">
        <v>170</v>
      </c>
      <c r="B51">
        <v>1</v>
      </c>
    </row>
    <row r="52" spans="1:6" x14ac:dyDescent="0.4">
      <c r="A52" s="14" t="s">
        <v>171</v>
      </c>
      <c r="B52">
        <v>7</v>
      </c>
      <c r="C52">
        <v>8</v>
      </c>
    </row>
    <row r="53" spans="1:6" x14ac:dyDescent="0.4">
      <c r="A53" s="14" t="s">
        <v>172</v>
      </c>
      <c r="B53">
        <v>3</v>
      </c>
    </row>
    <row r="54" spans="1:6" x14ac:dyDescent="0.4">
      <c r="A54" s="14" t="s">
        <v>173</v>
      </c>
      <c r="B54">
        <v>1</v>
      </c>
      <c r="C54">
        <v>3</v>
      </c>
      <c r="D54">
        <v>5</v>
      </c>
    </row>
    <row r="55" spans="1:6" x14ac:dyDescent="0.4">
      <c r="A55" s="14" t="s">
        <v>174</v>
      </c>
      <c r="B55">
        <v>1</v>
      </c>
      <c r="C55">
        <v>2</v>
      </c>
      <c r="D55">
        <v>4</v>
      </c>
    </row>
    <row r="56" spans="1:6" x14ac:dyDescent="0.4">
      <c r="A56" s="14" t="s">
        <v>175</v>
      </c>
      <c r="B56">
        <v>2</v>
      </c>
    </row>
    <row r="57" spans="1:6" x14ac:dyDescent="0.4">
      <c r="A57" s="14" t="s">
        <v>176</v>
      </c>
      <c r="B57">
        <v>4</v>
      </c>
      <c r="C57">
        <v>6</v>
      </c>
    </row>
    <row r="58" spans="1:6" x14ac:dyDescent="0.4">
      <c r="A58" s="14" t="s">
        <v>177</v>
      </c>
      <c r="B58">
        <v>1</v>
      </c>
      <c r="C58">
        <v>2</v>
      </c>
    </row>
    <row r="59" spans="1:6" x14ac:dyDescent="0.4">
      <c r="A59" s="14" t="s">
        <v>178</v>
      </c>
      <c r="B59">
        <v>3</v>
      </c>
      <c r="C59">
        <v>5</v>
      </c>
      <c r="D59">
        <v>6</v>
      </c>
      <c r="E59">
        <v>7</v>
      </c>
      <c r="F59">
        <v>8</v>
      </c>
    </row>
    <row r="60" spans="1:6" x14ac:dyDescent="0.4">
      <c r="A60" s="14" t="s">
        <v>179</v>
      </c>
      <c r="B60">
        <v>9</v>
      </c>
    </row>
    <row r="61" spans="1:6" x14ac:dyDescent="0.4">
      <c r="A61" s="14" t="s">
        <v>1700</v>
      </c>
      <c r="B61">
        <v>6</v>
      </c>
      <c r="C61">
        <v>8</v>
      </c>
    </row>
    <row r="62" spans="1:6" x14ac:dyDescent="0.4">
      <c r="A62" s="14" t="s">
        <v>181</v>
      </c>
      <c r="B62">
        <v>2</v>
      </c>
      <c r="C62">
        <v>8</v>
      </c>
    </row>
    <row r="63" spans="1:6" x14ac:dyDescent="0.4">
      <c r="A63" s="14" t="s">
        <v>182</v>
      </c>
      <c r="B63">
        <v>3</v>
      </c>
    </row>
    <row r="64" spans="1:6" x14ac:dyDescent="0.4">
      <c r="A64" s="14" t="s">
        <v>183</v>
      </c>
      <c r="B64">
        <v>2</v>
      </c>
      <c r="C64">
        <v>3</v>
      </c>
    </row>
    <row r="65" spans="1:5" x14ac:dyDescent="0.4">
      <c r="A65" s="14" t="s">
        <v>184</v>
      </c>
      <c r="B65">
        <v>0</v>
      </c>
    </row>
    <row r="66" spans="1:5" x14ac:dyDescent="0.4">
      <c r="A66" s="14" t="s">
        <v>185</v>
      </c>
      <c r="B66">
        <v>1</v>
      </c>
      <c r="C66">
        <v>2</v>
      </c>
      <c r="D66">
        <v>4</v>
      </c>
    </row>
    <row r="67" spans="1:5" x14ac:dyDescent="0.4">
      <c r="A67" s="14" t="s">
        <v>186</v>
      </c>
      <c r="B67">
        <v>1</v>
      </c>
      <c r="C67">
        <v>3</v>
      </c>
      <c r="D67">
        <v>8</v>
      </c>
    </row>
    <row r="68" spans="1:5" x14ac:dyDescent="0.4">
      <c r="A68" s="14" t="s">
        <v>187</v>
      </c>
      <c r="B68">
        <v>1</v>
      </c>
      <c r="C68">
        <v>3</v>
      </c>
    </row>
    <row r="69" spans="1:5" x14ac:dyDescent="0.4">
      <c r="A69" s="14" t="s">
        <v>188</v>
      </c>
      <c r="B69">
        <v>1</v>
      </c>
      <c r="C69">
        <v>2</v>
      </c>
      <c r="D69">
        <v>3</v>
      </c>
    </row>
    <row r="70" spans="1:5" x14ac:dyDescent="0.4">
      <c r="A70" s="14" t="s">
        <v>189</v>
      </c>
      <c r="B70">
        <v>3</v>
      </c>
    </row>
    <row r="71" spans="1:5" x14ac:dyDescent="0.4">
      <c r="A71" s="14" t="s">
        <v>190</v>
      </c>
      <c r="B71">
        <v>0</v>
      </c>
    </row>
    <row r="72" spans="1:5" x14ac:dyDescent="0.4">
      <c r="A72" s="14" t="s">
        <v>191</v>
      </c>
      <c r="B72">
        <v>1</v>
      </c>
      <c r="C72">
        <v>4</v>
      </c>
    </row>
    <row r="73" spans="1:5" x14ac:dyDescent="0.4">
      <c r="A73" s="14" t="s">
        <v>192</v>
      </c>
      <c r="B73">
        <v>7</v>
      </c>
    </row>
    <row r="74" spans="1:5" x14ac:dyDescent="0.4">
      <c r="A74" s="14" t="s">
        <v>193</v>
      </c>
      <c r="B74">
        <v>3</v>
      </c>
      <c r="C74">
        <v>6</v>
      </c>
      <c r="D74">
        <v>7</v>
      </c>
    </row>
    <row r="75" spans="1:5" x14ac:dyDescent="0.4">
      <c r="A75" s="14" t="s">
        <v>194</v>
      </c>
      <c r="B75">
        <v>3</v>
      </c>
    </row>
    <row r="76" spans="1:5" x14ac:dyDescent="0.4">
      <c r="A76" s="14" t="s">
        <v>195</v>
      </c>
      <c r="B76">
        <v>7</v>
      </c>
    </row>
    <row r="77" spans="1:5" x14ac:dyDescent="0.4">
      <c r="A77" s="14" t="s">
        <v>196</v>
      </c>
      <c r="B77">
        <v>3</v>
      </c>
      <c r="C77">
        <v>5</v>
      </c>
      <c r="D77">
        <v>7</v>
      </c>
    </row>
    <row r="78" spans="1:5" x14ac:dyDescent="0.4">
      <c r="A78" s="14" t="s">
        <v>197</v>
      </c>
      <c r="B78">
        <v>3</v>
      </c>
      <c r="C78">
        <v>4</v>
      </c>
      <c r="D78">
        <v>5</v>
      </c>
      <c r="E78">
        <v>8</v>
      </c>
    </row>
    <row r="79" spans="1:5" x14ac:dyDescent="0.4">
      <c r="A79" s="14" t="s">
        <v>198</v>
      </c>
      <c r="B79">
        <v>6</v>
      </c>
      <c r="C79">
        <v>7</v>
      </c>
    </row>
    <row r="80" spans="1:5" x14ac:dyDescent="0.4">
      <c r="A80" s="14" t="s">
        <v>199</v>
      </c>
      <c r="B80">
        <v>8</v>
      </c>
    </row>
    <row r="81" spans="1:3" x14ac:dyDescent="0.4">
      <c r="A81" s="14" t="s">
        <v>2091</v>
      </c>
      <c r="B81">
        <v>3</v>
      </c>
    </row>
    <row r="82" spans="1:3" x14ac:dyDescent="0.4">
      <c r="A82" s="14" t="s">
        <v>200</v>
      </c>
      <c r="B82">
        <v>1</v>
      </c>
    </row>
    <row r="83" spans="1:3" x14ac:dyDescent="0.4">
      <c r="A83" s="14" t="s">
        <v>201</v>
      </c>
      <c r="B83">
        <v>3</v>
      </c>
    </row>
    <row r="84" spans="1:3" x14ac:dyDescent="0.4">
      <c r="A84" s="14" t="s">
        <v>202</v>
      </c>
      <c r="B84">
        <v>7</v>
      </c>
    </row>
    <row r="85" spans="1:3" x14ac:dyDescent="0.4">
      <c r="A85" s="14" t="s">
        <v>203</v>
      </c>
      <c r="B85">
        <v>1</v>
      </c>
    </row>
    <row r="86" spans="1:3" x14ac:dyDescent="0.4">
      <c r="A86" s="14" t="s">
        <v>204</v>
      </c>
      <c r="B86">
        <v>1</v>
      </c>
    </row>
    <row r="87" spans="1:3" x14ac:dyDescent="0.4">
      <c r="A87" s="14" t="s">
        <v>205</v>
      </c>
      <c r="B87">
        <v>3</v>
      </c>
    </row>
    <row r="88" spans="1:3" x14ac:dyDescent="0.4">
      <c r="A88" s="14" t="s">
        <v>206</v>
      </c>
      <c r="B88">
        <v>7</v>
      </c>
    </row>
    <row r="89" spans="1:3" x14ac:dyDescent="0.4">
      <c r="A89" s="14" t="s">
        <v>207</v>
      </c>
      <c r="B89">
        <v>1</v>
      </c>
    </row>
    <row r="90" spans="1:3" x14ac:dyDescent="0.4">
      <c r="A90" s="14" t="s">
        <v>208</v>
      </c>
      <c r="B90">
        <v>9</v>
      </c>
    </row>
    <row r="91" spans="1:3" x14ac:dyDescent="0.4">
      <c r="A91" s="14" t="s">
        <v>209</v>
      </c>
      <c r="B91">
        <v>3</v>
      </c>
    </row>
    <row r="92" spans="1:3" x14ac:dyDescent="0.4">
      <c r="A92" s="14" t="s">
        <v>210</v>
      </c>
      <c r="B92">
        <v>7</v>
      </c>
    </row>
    <row r="93" spans="1:3" x14ac:dyDescent="0.4">
      <c r="A93" s="14" t="s">
        <v>211</v>
      </c>
      <c r="B93">
        <v>3</v>
      </c>
    </row>
    <row r="94" spans="1:3" x14ac:dyDescent="0.4">
      <c r="A94" s="14" t="s">
        <v>212</v>
      </c>
      <c r="B94">
        <v>7</v>
      </c>
    </row>
    <row r="95" spans="1:3" x14ac:dyDescent="0.4">
      <c r="A95" s="14" t="s">
        <v>213</v>
      </c>
      <c r="B95">
        <v>5</v>
      </c>
    </row>
    <row r="96" spans="1:3" x14ac:dyDescent="0.4">
      <c r="A96" s="14" t="s">
        <v>214</v>
      </c>
      <c r="B96">
        <v>1</v>
      </c>
      <c r="C96">
        <v>7</v>
      </c>
    </row>
    <row r="97" spans="1:4" x14ac:dyDescent="0.4">
      <c r="A97" s="14" t="s">
        <v>215</v>
      </c>
      <c r="B97">
        <v>3</v>
      </c>
      <c r="C97">
        <v>5</v>
      </c>
    </row>
    <row r="98" spans="1:4" x14ac:dyDescent="0.4">
      <c r="A98" s="14" t="s">
        <v>216</v>
      </c>
      <c r="B98">
        <v>1</v>
      </c>
      <c r="C98">
        <v>3</v>
      </c>
      <c r="D98">
        <v>5</v>
      </c>
    </row>
    <row r="99" spans="1:4" x14ac:dyDescent="0.4">
      <c r="A99" s="14" t="s">
        <v>217</v>
      </c>
      <c r="B99">
        <v>4</v>
      </c>
      <c r="C99">
        <v>7</v>
      </c>
    </row>
    <row r="100" spans="1:4" x14ac:dyDescent="0.4">
      <c r="A100" s="14" t="s">
        <v>218</v>
      </c>
      <c r="B100">
        <v>7</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00"/>
  <sheetViews>
    <sheetView topLeftCell="C19" workbookViewId="0">
      <selection activeCell="K32" sqref="K32"/>
    </sheetView>
  </sheetViews>
  <sheetFormatPr defaultRowHeight="18.75" x14ac:dyDescent="0.4"/>
  <cols>
    <col min="1" max="1" width="18.375" customWidth="1"/>
  </cols>
  <sheetData>
    <row r="1" spans="1:31" x14ac:dyDescent="0.4">
      <c r="A1" s="14" t="s">
        <v>121</v>
      </c>
      <c r="B1">
        <v>0</v>
      </c>
      <c r="L1" s="3" t="s">
        <v>1275</v>
      </c>
      <c r="M1" s="3" t="s">
        <v>628</v>
      </c>
      <c r="N1" s="3" t="s">
        <v>608</v>
      </c>
      <c r="O1" s="3" t="s">
        <v>1267</v>
      </c>
      <c r="P1" s="3" t="s">
        <v>1309</v>
      </c>
      <c r="Q1" s="3" t="s">
        <v>1311</v>
      </c>
      <c r="R1" s="3" t="s">
        <v>1315</v>
      </c>
      <c r="S1" s="3" t="s">
        <v>608</v>
      </c>
      <c r="T1" s="3" t="s">
        <v>608</v>
      </c>
      <c r="U1" s="3" t="s">
        <v>608</v>
      </c>
      <c r="V1" s="3" t="s">
        <v>607</v>
      </c>
      <c r="W1" s="3" t="s">
        <v>645</v>
      </c>
      <c r="X1" s="3" t="s">
        <v>628</v>
      </c>
      <c r="Y1" s="3" t="s">
        <v>627</v>
      </c>
      <c r="Z1" s="3" t="s">
        <v>608</v>
      </c>
      <c r="AA1" s="3" t="s">
        <v>1946</v>
      </c>
      <c r="AB1" s="3" t="s">
        <v>1946</v>
      </c>
      <c r="AC1" s="3" t="s">
        <v>1958</v>
      </c>
      <c r="AD1" s="3" t="s">
        <v>1946</v>
      </c>
      <c r="AE1" s="3" t="s">
        <v>1947</v>
      </c>
    </row>
    <row r="2" spans="1:31" x14ac:dyDescent="0.4">
      <c r="A2" s="14" t="s">
        <v>122</v>
      </c>
      <c r="B2">
        <v>1</v>
      </c>
      <c r="I2">
        <v>0</v>
      </c>
      <c r="J2">
        <f>COUNTIF($B$1:$H$100,"0")</f>
        <v>9</v>
      </c>
      <c r="L2" s="15" t="str">
        <f>M1</f>
        <v>_1_4</v>
      </c>
    </row>
    <row r="3" spans="1:31" x14ac:dyDescent="0.4">
      <c r="A3" s="14" t="s">
        <v>123</v>
      </c>
      <c r="B3">
        <v>4</v>
      </c>
      <c r="I3">
        <v>1</v>
      </c>
      <c r="J3">
        <f>COUNTIF($B$1:$H$100,"1")</f>
        <v>67</v>
      </c>
      <c r="L3" s="15" t="str">
        <f>N1</f>
        <v>_1</v>
      </c>
    </row>
    <row r="4" spans="1:31" x14ac:dyDescent="0.4">
      <c r="A4" s="14" t="s">
        <v>124</v>
      </c>
      <c r="B4">
        <v>4</v>
      </c>
      <c r="I4">
        <v>2</v>
      </c>
      <c r="J4">
        <f>COUNTIF($B$1:$H$100,"2")</f>
        <v>14</v>
      </c>
      <c r="L4" s="15" t="str">
        <f>O1</f>
        <v>_4</v>
      </c>
      <c r="N4" s="3"/>
    </row>
    <row r="5" spans="1:31" x14ac:dyDescent="0.4">
      <c r="A5" s="14" t="s">
        <v>125</v>
      </c>
      <c r="B5">
        <v>1</v>
      </c>
      <c r="C5">
        <v>4</v>
      </c>
      <c r="I5">
        <v>3</v>
      </c>
      <c r="J5">
        <f>COUNTIF($B$1:$H$100,"3")</f>
        <v>8</v>
      </c>
      <c r="L5" s="15" t="str">
        <f>P1</f>
        <v>_1_2_3</v>
      </c>
      <c r="N5" s="15"/>
    </row>
    <row r="6" spans="1:31" x14ac:dyDescent="0.4">
      <c r="A6" s="14" t="s">
        <v>126</v>
      </c>
      <c r="B6">
        <v>1</v>
      </c>
      <c r="C6">
        <v>4</v>
      </c>
      <c r="I6">
        <v>4</v>
      </c>
      <c r="J6">
        <f>COUNTIF($B$1:$H$100,"4")</f>
        <v>30</v>
      </c>
      <c r="L6" s="15" t="str">
        <f>Q1</f>
        <v>_6</v>
      </c>
      <c r="N6" s="15"/>
    </row>
    <row r="7" spans="1:31" x14ac:dyDescent="0.4">
      <c r="A7" s="14" t="s">
        <v>127</v>
      </c>
      <c r="B7">
        <v>1</v>
      </c>
      <c r="I7">
        <v>5</v>
      </c>
      <c r="J7">
        <f>COUNTIF($B$1:$H$100,"5")</f>
        <v>7</v>
      </c>
      <c r="L7" s="15" t="str">
        <f>R1</f>
        <v>_5</v>
      </c>
      <c r="N7" s="15"/>
    </row>
    <row r="8" spans="1:31" x14ac:dyDescent="0.4">
      <c r="A8" s="14" t="s">
        <v>128</v>
      </c>
      <c r="B8">
        <v>1</v>
      </c>
      <c r="C8">
        <v>2</v>
      </c>
      <c r="I8">
        <v>6</v>
      </c>
      <c r="J8">
        <f>COUNTIF($B$1:$H$100,"6")</f>
        <v>3</v>
      </c>
      <c r="L8" s="15" t="str">
        <f>S1</f>
        <v>_1</v>
      </c>
      <c r="N8" s="15"/>
    </row>
    <row r="9" spans="1:31" x14ac:dyDescent="0.4">
      <c r="A9" s="14" t="s">
        <v>129</v>
      </c>
      <c r="B9">
        <v>1</v>
      </c>
      <c r="C9">
        <v>3</v>
      </c>
      <c r="L9" s="15" t="str">
        <f>T1</f>
        <v>_1</v>
      </c>
      <c r="N9" s="15"/>
    </row>
    <row r="10" spans="1:31" x14ac:dyDescent="0.4">
      <c r="A10" s="14" t="s">
        <v>130</v>
      </c>
      <c r="B10">
        <v>1</v>
      </c>
      <c r="L10" s="15" t="str">
        <f>U1</f>
        <v>_1</v>
      </c>
      <c r="N10" s="15"/>
    </row>
    <row r="11" spans="1:31" x14ac:dyDescent="0.4">
      <c r="A11" s="14" t="s">
        <v>131</v>
      </c>
      <c r="B11">
        <v>4</v>
      </c>
      <c r="L11" s="15" t="str">
        <f>V1</f>
        <v>_2</v>
      </c>
      <c r="N11" s="15"/>
    </row>
    <row r="12" spans="1:31" x14ac:dyDescent="0.4">
      <c r="A12" s="14" t="s">
        <v>132</v>
      </c>
      <c r="B12">
        <v>1</v>
      </c>
      <c r="L12" s="15" t="str">
        <f>W1</f>
        <v>_5</v>
      </c>
      <c r="N12" s="15"/>
    </row>
    <row r="13" spans="1:31" x14ac:dyDescent="0.4">
      <c r="A13" s="14" t="s">
        <v>133</v>
      </c>
      <c r="B13">
        <v>5</v>
      </c>
      <c r="L13" s="15" t="str">
        <f>X1</f>
        <v>_1_4</v>
      </c>
      <c r="N13" s="15"/>
    </row>
    <row r="14" spans="1:31" x14ac:dyDescent="0.4">
      <c r="A14" s="14" t="s">
        <v>134</v>
      </c>
      <c r="B14">
        <v>1</v>
      </c>
      <c r="C14">
        <v>4</v>
      </c>
      <c r="L14" s="15" t="str">
        <f>Y1</f>
        <v>_4</v>
      </c>
      <c r="N14" s="15"/>
    </row>
    <row r="15" spans="1:31" x14ac:dyDescent="0.4">
      <c r="A15" s="14" t="s">
        <v>135</v>
      </c>
      <c r="B15">
        <v>1</v>
      </c>
      <c r="C15">
        <v>4</v>
      </c>
      <c r="L15" s="15" t="str">
        <f>Z1</f>
        <v>_1</v>
      </c>
      <c r="N15" s="15"/>
    </row>
    <row r="16" spans="1:31" x14ac:dyDescent="0.4">
      <c r="A16" s="14" t="s">
        <v>136</v>
      </c>
      <c r="B16">
        <v>2</v>
      </c>
      <c r="C16">
        <v>3</v>
      </c>
      <c r="L16" s="15" t="str">
        <f>AA1</f>
        <v>_1</v>
      </c>
      <c r="N16" s="15"/>
    </row>
    <row r="17" spans="1:14" x14ac:dyDescent="0.4">
      <c r="A17" s="14" t="s">
        <v>137</v>
      </c>
      <c r="B17">
        <v>1</v>
      </c>
      <c r="C17">
        <v>3</v>
      </c>
      <c r="D17">
        <v>4</v>
      </c>
      <c r="L17" s="15" t="str">
        <f>AB1</f>
        <v>_1</v>
      </c>
      <c r="N17" s="15"/>
    </row>
    <row r="18" spans="1:14" x14ac:dyDescent="0.4">
      <c r="A18" s="14" t="s">
        <v>138</v>
      </c>
      <c r="B18">
        <v>1</v>
      </c>
      <c r="L18" s="15" t="str">
        <f>AC1</f>
        <v>_4</v>
      </c>
      <c r="N18" s="15"/>
    </row>
    <row r="19" spans="1:14" x14ac:dyDescent="0.4">
      <c r="A19" s="14" t="s">
        <v>139</v>
      </c>
      <c r="B19">
        <v>1</v>
      </c>
      <c r="C19">
        <v>4</v>
      </c>
      <c r="L19" s="15" t="str">
        <f>AD1</f>
        <v>_1</v>
      </c>
      <c r="N19" s="15"/>
    </row>
    <row r="20" spans="1:14" x14ac:dyDescent="0.4">
      <c r="A20" s="14" t="s">
        <v>140</v>
      </c>
      <c r="B20">
        <v>1</v>
      </c>
      <c r="L20" s="15" t="str">
        <f>AE1</f>
        <v>_1_2</v>
      </c>
      <c r="N20" s="15"/>
    </row>
    <row r="21" spans="1:14" x14ac:dyDescent="0.4">
      <c r="A21" s="14" t="s">
        <v>1100</v>
      </c>
      <c r="B21">
        <v>1</v>
      </c>
      <c r="N21" s="15"/>
    </row>
    <row r="22" spans="1:14" x14ac:dyDescent="0.4">
      <c r="A22" s="14" t="s">
        <v>142</v>
      </c>
      <c r="B22">
        <v>6</v>
      </c>
      <c r="N22" s="15"/>
    </row>
    <row r="23" spans="1:14" x14ac:dyDescent="0.4">
      <c r="A23" s="14" t="s">
        <v>143</v>
      </c>
      <c r="B23">
        <v>1</v>
      </c>
      <c r="N23" s="15"/>
    </row>
    <row r="24" spans="1:14" x14ac:dyDescent="0.4">
      <c r="A24" s="14" t="s">
        <v>144</v>
      </c>
      <c r="B24">
        <v>1</v>
      </c>
      <c r="C24">
        <v>2</v>
      </c>
    </row>
    <row r="25" spans="1:14" x14ac:dyDescent="0.4">
      <c r="A25" s="14" t="s">
        <v>145</v>
      </c>
      <c r="B25">
        <v>1</v>
      </c>
      <c r="C25">
        <v>6</v>
      </c>
    </row>
    <row r="26" spans="1:14" x14ac:dyDescent="0.4">
      <c r="A26" s="14" t="s">
        <v>146</v>
      </c>
      <c r="B26">
        <v>1</v>
      </c>
      <c r="C26">
        <v>4</v>
      </c>
    </row>
    <row r="27" spans="1:14" x14ac:dyDescent="0.4">
      <c r="A27" s="14" t="s">
        <v>147</v>
      </c>
      <c r="B27">
        <v>1</v>
      </c>
      <c r="C27">
        <v>4</v>
      </c>
    </row>
    <row r="28" spans="1:14" x14ac:dyDescent="0.4">
      <c r="A28" s="14" t="s">
        <v>148</v>
      </c>
      <c r="B28">
        <v>1</v>
      </c>
    </row>
    <row r="29" spans="1:14" x14ac:dyDescent="0.4">
      <c r="A29" s="14" t="s">
        <v>149</v>
      </c>
      <c r="B29">
        <v>0</v>
      </c>
    </row>
    <row r="30" spans="1:14" x14ac:dyDescent="0.4">
      <c r="A30" s="14" t="s">
        <v>150</v>
      </c>
      <c r="B30">
        <v>1</v>
      </c>
    </row>
    <row r="31" spans="1:14" x14ac:dyDescent="0.4">
      <c r="A31" s="14" t="s">
        <v>151</v>
      </c>
      <c r="B31">
        <v>0</v>
      </c>
    </row>
    <row r="32" spans="1:14" x14ac:dyDescent="0.4">
      <c r="A32" s="14" t="s">
        <v>152</v>
      </c>
      <c r="B32">
        <v>5</v>
      </c>
    </row>
    <row r="33" spans="1:3" x14ac:dyDescent="0.4">
      <c r="A33" s="14" t="s">
        <v>153</v>
      </c>
      <c r="B33">
        <v>1</v>
      </c>
      <c r="C33">
        <v>4</v>
      </c>
    </row>
    <row r="34" spans="1:3" x14ac:dyDescent="0.4">
      <c r="A34" s="14" t="s">
        <v>154</v>
      </c>
      <c r="B34">
        <v>1</v>
      </c>
    </row>
    <row r="35" spans="1:3" x14ac:dyDescent="0.4">
      <c r="A35" s="14" t="s">
        <v>155</v>
      </c>
      <c r="B35">
        <v>1</v>
      </c>
      <c r="C35">
        <v>4</v>
      </c>
    </row>
    <row r="36" spans="1:3" x14ac:dyDescent="0.4">
      <c r="A36" s="14" t="s">
        <v>156</v>
      </c>
      <c r="B36">
        <v>1</v>
      </c>
      <c r="C36">
        <v>3</v>
      </c>
    </row>
    <row r="37" spans="1:3" x14ac:dyDescent="0.4">
      <c r="A37" s="14" t="s">
        <v>157</v>
      </c>
      <c r="B37">
        <v>1</v>
      </c>
      <c r="C37">
        <v>3</v>
      </c>
    </row>
    <row r="38" spans="1:3" x14ac:dyDescent="0.4">
      <c r="A38" s="14" t="s">
        <v>158</v>
      </c>
      <c r="B38">
        <v>0</v>
      </c>
    </row>
    <row r="39" spans="1:3" x14ac:dyDescent="0.4">
      <c r="A39" s="14" t="s">
        <v>159</v>
      </c>
      <c r="B39">
        <v>1</v>
      </c>
      <c r="C39">
        <v>4</v>
      </c>
    </row>
    <row r="40" spans="1:3" x14ac:dyDescent="0.4">
      <c r="A40" s="14" t="s">
        <v>160</v>
      </c>
      <c r="B40">
        <v>2</v>
      </c>
      <c r="C40">
        <v>4</v>
      </c>
    </row>
    <row r="41" spans="1:3" x14ac:dyDescent="0.4">
      <c r="A41" s="14" t="s">
        <v>625</v>
      </c>
      <c r="B41">
        <v>1</v>
      </c>
    </row>
    <row r="42" spans="1:3" x14ac:dyDescent="0.4">
      <c r="A42" s="14" t="s">
        <v>161</v>
      </c>
      <c r="B42">
        <v>0</v>
      </c>
    </row>
    <row r="43" spans="1:3" x14ac:dyDescent="0.4">
      <c r="A43" s="14" t="s">
        <v>162</v>
      </c>
      <c r="B43">
        <v>1</v>
      </c>
    </row>
    <row r="44" spans="1:3" x14ac:dyDescent="0.4">
      <c r="A44" s="14" t="s">
        <v>163</v>
      </c>
      <c r="B44">
        <v>5</v>
      </c>
    </row>
    <row r="45" spans="1:3" x14ac:dyDescent="0.4">
      <c r="A45" s="14" t="s">
        <v>164</v>
      </c>
      <c r="B45">
        <v>1</v>
      </c>
    </row>
    <row r="46" spans="1:3" x14ac:dyDescent="0.4">
      <c r="A46" s="14" t="s">
        <v>165</v>
      </c>
      <c r="B46">
        <v>1</v>
      </c>
    </row>
    <row r="47" spans="1:3" x14ac:dyDescent="0.4">
      <c r="A47" s="14" t="s">
        <v>166</v>
      </c>
      <c r="B47">
        <v>1</v>
      </c>
      <c r="C47">
        <v>2</v>
      </c>
    </row>
    <row r="48" spans="1:3" x14ac:dyDescent="0.4">
      <c r="A48" s="14" t="s">
        <v>167</v>
      </c>
      <c r="B48">
        <v>0</v>
      </c>
    </row>
    <row r="49" spans="1:4" x14ac:dyDescent="0.4">
      <c r="A49" s="14" t="s">
        <v>168</v>
      </c>
      <c r="B49">
        <v>1</v>
      </c>
    </row>
    <row r="50" spans="1:4" x14ac:dyDescent="0.4">
      <c r="A50" s="14" t="s">
        <v>169</v>
      </c>
      <c r="B50">
        <v>1</v>
      </c>
      <c r="C50">
        <v>4</v>
      </c>
    </row>
    <row r="51" spans="1:4" x14ac:dyDescent="0.4">
      <c r="A51" s="14" t="s">
        <v>170</v>
      </c>
      <c r="B51">
        <v>1</v>
      </c>
      <c r="C51">
        <v>2</v>
      </c>
    </row>
    <row r="52" spans="1:4" x14ac:dyDescent="0.4">
      <c r="A52" s="14" t="s">
        <v>171</v>
      </c>
      <c r="B52">
        <v>1</v>
      </c>
      <c r="C52">
        <v>4</v>
      </c>
    </row>
    <row r="53" spans="1:4" x14ac:dyDescent="0.4">
      <c r="A53" s="14" t="s">
        <v>172</v>
      </c>
      <c r="B53">
        <v>1</v>
      </c>
      <c r="C53">
        <v>4</v>
      </c>
    </row>
    <row r="54" spans="1:4" x14ac:dyDescent="0.4">
      <c r="A54" s="14" t="s">
        <v>173</v>
      </c>
      <c r="B54">
        <v>1</v>
      </c>
      <c r="C54">
        <v>2</v>
      </c>
    </row>
    <row r="55" spans="1:4" x14ac:dyDescent="0.4">
      <c r="A55" s="14" t="s">
        <v>174</v>
      </c>
      <c r="B55">
        <v>4</v>
      </c>
    </row>
    <row r="56" spans="1:4" x14ac:dyDescent="0.4">
      <c r="A56" s="14" t="s">
        <v>175</v>
      </c>
      <c r="B56">
        <v>1</v>
      </c>
    </row>
    <row r="57" spans="1:4" x14ac:dyDescent="0.4">
      <c r="A57" s="14" t="s">
        <v>176</v>
      </c>
      <c r="B57">
        <v>0</v>
      </c>
    </row>
    <row r="58" spans="1:4" x14ac:dyDescent="0.4">
      <c r="A58" s="14" t="s">
        <v>177</v>
      </c>
      <c r="B58">
        <v>1</v>
      </c>
      <c r="C58">
        <v>4</v>
      </c>
    </row>
    <row r="59" spans="1:4" x14ac:dyDescent="0.4">
      <c r="A59" s="14" t="s">
        <v>178</v>
      </c>
      <c r="B59">
        <v>5</v>
      </c>
    </row>
    <row r="60" spans="1:4" x14ac:dyDescent="0.4">
      <c r="A60" s="14" t="s">
        <v>179</v>
      </c>
      <c r="B60">
        <v>2</v>
      </c>
      <c r="C60">
        <v>3</v>
      </c>
      <c r="D60">
        <v>4</v>
      </c>
    </row>
    <row r="61" spans="1:4" x14ac:dyDescent="0.4">
      <c r="A61" s="14" t="s">
        <v>1700</v>
      </c>
      <c r="B61">
        <v>2</v>
      </c>
    </row>
    <row r="62" spans="1:4" x14ac:dyDescent="0.4">
      <c r="A62" s="14" t="s">
        <v>181</v>
      </c>
      <c r="B62">
        <v>1</v>
      </c>
    </row>
    <row r="63" spans="1:4" x14ac:dyDescent="0.4">
      <c r="A63" s="14" t="s">
        <v>182</v>
      </c>
      <c r="B63">
        <v>1</v>
      </c>
    </row>
    <row r="64" spans="1:4" x14ac:dyDescent="0.4">
      <c r="A64" s="14" t="s">
        <v>183</v>
      </c>
      <c r="B64">
        <v>1</v>
      </c>
      <c r="C64">
        <v>4</v>
      </c>
    </row>
    <row r="65" spans="1:3" x14ac:dyDescent="0.4">
      <c r="A65" s="14" t="s">
        <v>184</v>
      </c>
      <c r="B65">
        <v>1</v>
      </c>
    </row>
    <row r="66" spans="1:3" x14ac:dyDescent="0.4">
      <c r="A66" s="14" t="s">
        <v>185</v>
      </c>
      <c r="B66">
        <v>4</v>
      </c>
    </row>
    <row r="67" spans="1:3" x14ac:dyDescent="0.4">
      <c r="A67" s="14" t="s">
        <v>186</v>
      </c>
      <c r="B67">
        <v>1</v>
      </c>
    </row>
    <row r="68" spans="1:3" x14ac:dyDescent="0.4">
      <c r="A68" s="14" t="s">
        <v>187</v>
      </c>
      <c r="B68">
        <v>5</v>
      </c>
    </row>
    <row r="69" spans="1:3" x14ac:dyDescent="0.4">
      <c r="A69" s="14" t="s">
        <v>188</v>
      </c>
      <c r="B69">
        <v>1</v>
      </c>
      <c r="C69">
        <v>4</v>
      </c>
    </row>
    <row r="70" spans="1:3" x14ac:dyDescent="0.4">
      <c r="A70" s="14" t="s">
        <v>189</v>
      </c>
      <c r="B70">
        <v>3</v>
      </c>
    </row>
    <row r="71" spans="1:3" x14ac:dyDescent="0.4">
      <c r="A71" s="14" t="s">
        <v>190</v>
      </c>
      <c r="B71">
        <v>0</v>
      </c>
    </row>
    <row r="72" spans="1:3" x14ac:dyDescent="0.4">
      <c r="A72" s="14" t="s">
        <v>191</v>
      </c>
      <c r="B72">
        <v>1</v>
      </c>
      <c r="C72">
        <v>4</v>
      </c>
    </row>
    <row r="73" spans="1:3" x14ac:dyDescent="0.4">
      <c r="A73" s="14" t="s">
        <v>192</v>
      </c>
      <c r="B73">
        <v>2</v>
      </c>
    </row>
    <row r="74" spans="1:3" x14ac:dyDescent="0.4">
      <c r="A74" s="14" t="s">
        <v>193</v>
      </c>
      <c r="B74">
        <v>1</v>
      </c>
    </row>
    <row r="75" spans="1:3" x14ac:dyDescent="0.4">
      <c r="A75" s="14" t="s">
        <v>194</v>
      </c>
      <c r="B75">
        <v>0</v>
      </c>
    </row>
    <row r="76" spans="1:3" x14ac:dyDescent="0.4">
      <c r="A76" s="14" t="s">
        <v>195</v>
      </c>
      <c r="B76">
        <v>1</v>
      </c>
    </row>
    <row r="77" spans="1:3" x14ac:dyDescent="0.4">
      <c r="A77" s="14" t="s">
        <v>196</v>
      </c>
      <c r="B77">
        <v>1</v>
      </c>
    </row>
    <row r="78" spans="1:3" x14ac:dyDescent="0.4">
      <c r="A78" s="14" t="s">
        <v>197</v>
      </c>
      <c r="B78">
        <v>1</v>
      </c>
    </row>
    <row r="79" spans="1:3" x14ac:dyDescent="0.4">
      <c r="A79" s="14" t="s">
        <v>198</v>
      </c>
      <c r="B79">
        <v>1</v>
      </c>
      <c r="C79">
        <v>2</v>
      </c>
    </row>
    <row r="80" spans="1:3" x14ac:dyDescent="0.4">
      <c r="A80" s="14" t="s">
        <v>199</v>
      </c>
      <c r="B80">
        <v>1</v>
      </c>
    </row>
    <row r="81" spans="1:4" x14ac:dyDescent="0.4">
      <c r="A81" s="14" t="s">
        <v>2091</v>
      </c>
      <c r="B81">
        <v>1</v>
      </c>
    </row>
    <row r="82" spans="1:4" x14ac:dyDescent="0.4">
      <c r="A82" s="14" t="s">
        <v>200</v>
      </c>
      <c r="B82">
        <v>1</v>
      </c>
      <c r="C82">
        <v>4</v>
      </c>
    </row>
    <row r="83" spans="1:4" x14ac:dyDescent="0.4">
      <c r="A83" s="14" t="s">
        <v>201</v>
      </c>
      <c r="B83">
        <v>1</v>
      </c>
    </row>
    <row r="84" spans="1:4" x14ac:dyDescent="0.4">
      <c r="A84" s="14" t="s">
        <v>202</v>
      </c>
      <c r="B84">
        <v>4</v>
      </c>
    </row>
    <row r="85" spans="1:4" x14ac:dyDescent="0.4">
      <c r="A85" s="14" t="s">
        <v>203</v>
      </c>
      <c r="B85">
        <v>1</v>
      </c>
      <c r="C85">
        <v>2</v>
      </c>
      <c r="D85">
        <v>3</v>
      </c>
    </row>
    <row r="86" spans="1:4" x14ac:dyDescent="0.4">
      <c r="A86" s="14" t="s">
        <v>204</v>
      </c>
      <c r="B86">
        <v>6</v>
      </c>
    </row>
    <row r="87" spans="1:4" x14ac:dyDescent="0.4">
      <c r="A87" s="14" t="s">
        <v>205</v>
      </c>
      <c r="B87">
        <v>5</v>
      </c>
    </row>
    <row r="88" spans="1:4" x14ac:dyDescent="0.4">
      <c r="A88" s="14" t="s">
        <v>206</v>
      </c>
      <c r="B88">
        <v>1</v>
      </c>
    </row>
    <row r="89" spans="1:4" x14ac:dyDescent="0.4">
      <c r="A89" s="14" t="s">
        <v>207</v>
      </c>
      <c r="B89">
        <v>1</v>
      </c>
    </row>
    <row r="90" spans="1:4" x14ac:dyDescent="0.4">
      <c r="A90" s="14" t="s">
        <v>208</v>
      </c>
      <c r="B90">
        <v>1</v>
      </c>
    </row>
    <row r="91" spans="1:4" x14ac:dyDescent="0.4">
      <c r="A91" s="14" t="s">
        <v>209</v>
      </c>
      <c r="B91">
        <v>2</v>
      </c>
    </row>
    <row r="92" spans="1:4" x14ac:dyDescent="0.4">
      <c r="A92" s="14" t="s">
        <v>210</v>
      </c>
      <c r="B92">
        <v>5</v>
      </c>
    </row>
    <row r="93" spans="1:4" x14ac:dyDescent="0.4">
      <c r="A93" s="14" t="s">
        <v>211</v>
      </c>
      <c r="B93">
        <v>1</v>
      </c>
      <c r="C93">
        <v>4</v>
      </c>
    </row>
    <row r="94" spans="1:4" x14ac:dyDescent="0.4">
      <c r="A94" s="14" t="s">
        <v>212</v>
      </c>
      <c r="B94">
        <v>4</v>
      </c>
    </row>
    <row r="95" spans="1:4" x14ac:dyDescent="0.4">
      <c r="A95" s="14" t="s">
        <v>213</v>
      </c>
      <c r="B95">
        <v>1</v>
      </c>
    </row>
    <row r="96" spans="1:4" x14ac:dyDescent="0.4">
      <c r="A96" s="14" t="s">
        <v>214</v>
      </c>
      <c r="B96">
        <v>1</v>
      </c>
    </row>
    <row r="97" spans="1:3" x14ac:dyDescent="0.4">
      <c r="A97" s="14" t="s">
        <v>215</v>
      </c>
      <c r="B97">
        <v>1</v>
      </c>
    </row>
    <row r="98" spans="1:3" x14ac:dyDescent="0.4">
      <c r="A98" s="14" t="s">
        <v>216</v>
      </c>
      <c r="B98">
        <v>4</v>
      </c>
    </row>
    <row r="99" spans="1:3" x14ac:dyDescent="0.4">
      <c r="A99" s="14" t="s">
        <v>217</v>
      </c>
      <c r="B99">
        <v>1</v>
      </c>
    </row>
    <row r="100" spans="1:3" x14ac:dyDescent="0.4">
      <c r="A100" s="14" t="s">
        <v>218</v>
      </c>
      <c r="B100">
        <v>1</v>
      </c>
      <c r="C100">
        <v>2</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00"/>
  <sheetViews>
    <sheetView topLeftCell="F16" workbookViewId="0">
      <selection activeCell="K32" sqref="K32"/>
    </sheetView>
  </sheetViews>
  <sheetFormatPr defaultRowHeight="18.75" x14ac:dyDescent="0.4"/>
  <cols>
    <col min="1" max="1" width="18.375" customWidth="1"/>
  </cols>
  <sheetData>
    <row r="1" spans="1:35" x14ac:dyDescent="0.4">
      <c r="A1" s="14" t="s">
        <v>121</v>
      </c>
      <c r="B1">
        <v>0</v>
      </c>
      <c r="P1" s="3" t="s">
        <v>639</v>
      </c>
      <c r="Q1" s="3" t="s">
        <v>1062</v>
      </c>
      <c r="R1" s="3" t="s">
        <v>1302</v>
      </c>
      <c r="S1" s="3" t="s">
        <v>1306</v>
      </c>
      <c r="T1" s="3" t="s">
        <v>1310</v>
      </c>
      <c r="U1" s="3" t="s">
        <v>1312</v>
      </c>
      <c r="V1" s="3" t="s">
        <v>1283</v>
      </c>
      <c r="W1" s="3" t="s">
        <v>1275</v>
      </c>
      <c r="X1" s="3" t="s">
        <v>1267</v>
      </c>
      <c r="Y1" s="3" t="s">
        <v>1283</v>
      </c>
      <c r="Z1" s="3" t="s">
        <v>1323</v>
      </c>
      <c r="AA1" s="3" t="s">
        <v>608</v>
      </c>
      <c r="AB1" s="3" t="s">
        <v>1328</v>
      </c>
      <c r="AC1" s="3" t="s">
        <v>1267</v>
      </c>
      <c r="AD1" s="3" t="s">
        <v>607</v>
      </c>
      <c r="AE1" s="3" t="s">
        <v>1959</v>
      </c>
      <c r="AF1" s="3" t="s">
        <v>1960</v>
      </c>
      <c r="AG1" s="3" t="s">
        <v>1955</v>
      </c>
      <c r="AH1" s="3" t="s">
        <v>1961</v>
      </c>
      <c r="AI1" s="3" t="s">
        <v>1962</v>
      </c>
    </row>
    <row r="2" spans="1:35" x14ac:dyDescent="0.4">
      <c r="A2" s="14" t="s">
        <v>122</v>
      </c>
      <c r="B2">
        <v>6</v>
      </c>
      <c r="M2">
        <v>0</v>
      </c>
      <c r="N2">
        <f>COUNTIF($B$1:$L$100,"0")</f>
        <v>5</v>
      </c>
      <c r="P2" s="15" t="str">
        <f>Q1</f>
        <v>_1_8</v>
      </c>
    </row>
    <row r="3" spans="1:35" x14ac:dyDescent="0.4">
      <c r="A3" s="14" t="s">
        <v>123</v>
      </c>
      <c r="B3">
        <v>1</v>
      </c>
      <c r="C3">
        <v>2</v>
      </c>
      <c r="D3">
        <v>8</v>
      </c>
      <c r="M3">
        <v>1</v>
      </c>
      <c r="N3">
        <f>COUNTIF($B$1:$L$100,"1")</f>
        <v>68</v>
      </c>
      <c r="P3" s="15" t="str">
        <f>R1</f>
        <v>_1_3_9</v>
      </c>
    </row>
    <row r="4" spans="1:35" x14ac:dyDescent="0.4">
      <c r="A4" s="14" t="s">
        <v>124</v>
      </c>
      <c r="B4">
        <v>2</v>
      </c>
      <c r="M4">
        <v>2</v>
      </c>
      <c r="N4">
        <f>COUNTIF($B$1:$L$100,"2")</f>
        <v>37</v>
      </c>
      <c r="P4" s="15" t="str">
        <f>S1</f>
        <v>_6</v>
      </c>
      <c r="R4" s="3"/>
    </row>
    <row r="5" spans="1:35" x14ac:dyDescent="0.4">
      <c r="A5" s="14" t="s">
        <v>125</v>
      </c>
      <c r="B5">
        <v>1</v>
      </c>
      <c r="M5">
        <v>3</v>
      </c>
      <c r="N5">
        <f>COUNTIF($B$1:$L$100,"3")</f>
        <v>32</v>
      </c>
      <c r="P5" s="15" t="str">
        <f>T1</f>
        <v>_1_2_3_6_10_13</v>
      </c>
      <c r="R5" s="15"/>
    </row>
    <row r="6" spans="1:35" x14ac:dyDescent="0.4">
      <c r="A6" s="14" t="s">
        <v>126</v>
      </c>
      <c r="B6">
        <v>1</v>
      </c>
      <c r="C6">
        <v>6</v>
      </c>
      <c r="D6">
        <v>8</v>
      </c>
      <c r="E6">
        <v>15</v>
      </c>
      <c r="M6">
        <v>4</v>
      </c>
      <c r="N6">
        <f>COUNTIF($B$1:$L$100,"4")</f>
        <v>18</v>
      </c>
      <c r="P6" s="15" t="str">
        <f>U1</f>
        <v>_1_6_8_9</v>
      </c>
      <c r="R6" s="15"/>
    </row>
    <row r="7" spans="1:35" x14ac:dyDescent="0.4">
      <c r="A7" s="14" t="s">
        <v>127</v>
      </c>
      <c r="B7">
        <v>1</v>
      </c>
      <c r="C7">
        <v>3</v>
      </c>
      <c r="D7">
        <v>7</v>
      </c>
      <c r="E7">
        <v>8</v>
      </c>
      <c r="M7">
        <v>5</v>
      </c>
      <c r="N7">
        <f>COUNTIF($B$1:$L$100,"5")</f>
        <v>10</v>
      </c>
      <c r="P7" s="15" t="str">
        <f>V1</f>
        <v>_1_3</v>
      </c>
      <c r="R7" s="15"/>
    </row>
    <row r="8" spans="1:35" x14ac:dyDescent="0.4">
      <c r="A8" s="14" t="s">
        <v>128</v>
      </c>
      <c r="B8">
        <v>1</v>
      </c>
      <c r="C8">
        <v>3</v>
      </c>
      <c r="D8">
        <v>9</v>
      </c>
      <c r="E8">
        <v>12</v>
      </c>
      <c r="F8">
        <v>15</v>
      </c>
      <c r="M8">
        <v>6</v>
      </c>
      <c r="N8">
        <f>COUNTIF($B$1:$L$100,"6")</f>
        <v>15</v>
      </c>
      <c r="P8" s="15" t="str">
        <f>W1</f>
        <v>_1</v>
      </c>
      <c r="R8" s="15"/>
    </row>
    <row r="9" spans="1:35" x14ac:dyDescent="0.4">
      <c r="A9" s="14" t="s">
        <v>129</v>
      </c>
      <c r="B9">
        <v>1</v>
      </c>
      <c r="C9">
        <v>2</v>
      </c>
      <c r="D9">
        <v>4</v>
      </c>
      <c r="M9">
        <v>7</v>
      </c>
      <c r="N9">
        <f>COUNTIF($B$1:$L$100,"7")</f>
        <v>11</v>
      </c>
      <c r="P9" s="15" t="str">
        <f>X1</f>
        <v>_4</v>
      </c>
      <c r="R9" s="15"/>
    </row>
    <row r="10" spans="1:35" x14ac:dyDescent="0.4">
      <c r="A10" s="14" t="s">
        <v>130</v>
      </c>
      <c r="B10">
        <v>1</v>
      </c>
      <c r="C10">
        <v>2</v>
      </c>
      <c r="M10">
        <v>8</v>
      </c>
      <c r="N10">
        <f>COUNTIF($B$1:$L$100,"8")</f>
        <v>15</v>
      </c>
      <c r="P10" s="15" t="str">
        <f>Y1</f>
        <v>_1_3</v>
      </c>
      <c r="R10" s="15"/>
    </row>
    <row r="11" spans="1:35" x14ac:dyDescent="0.4">
      <c r="A11" s="14" t="s">
        <v>131</v>
      </c>
      <c r="B11">
        <v>13</v>
      </c>
      <c r="C11">
        <v>14</v>
      </c>
      <c r="M11">
        <v>9</v>
      </c>
      <c r="N11">
        <f>COUNTIF($B$1:$L$100,"9")</f>
        <v>17</v>
      </c>
      <c r="P11" s="15" t="str">
        <f>Z1</f>
        <v>_3_15</v>
      </c>
      <c r="R11" s="15"/>
    </row>
    <row r="12" spans="1:35" x14ac:dyDescent="0.4">
      <c r="A12" s="14" t="s">
        <v>132</v>
      </c>
      <c r="B12">
        <v>4</v>
      </c>
      <c r="C12">
        <v>6</v>
      </c>
      <c r="D12">
        <v>7</v>
      </c>
      <c r="E12">
        <v>8</v>
      </c>
      <c r="M12">
        <v>10</v>
      </c>
      <c r="N12">
        <f>COUNTIF($B$1:$L$100,"10")</f>
        <v>12</v>
      </c>
      <c r="P12" s="15" t="str">
        <f>AA1</f>
        <v>_1</v>
      </c>
      <c r="R12" s="15"/>
    </row>
    <row r="13" spans="1:35" x14ac:dyDescent="0.4">
      <c r="A13" s="14" t="s">
        <v>133</v>
      </c>
      <c r="B13">
        <v>2</v>
      </c>
      <c r="M13">
        <v>11</v>
      </c>
      <c r="N13">
        <f>COUNTIF($B$1:$L$100,"11")</f>
        <v>6</v>
      </c>
      <c r="P13" s="15" t="str">
        <f>AB1</f>
        <v>_1_2_3_10</v>
      </c>
      <c r="R13" s="15"/>
    </row>
    <row r="14" spans="1:35" x14ac:dyDescent="0.4">
      <c r="A14" s="14" t="s">
        <v>134</v>
      </c>
      <c r="B14">
        <v>1</v>
      </c>
      <c r="C14">
        <v>2</v>
      </c>
      <c r="D14">
        <v>5</v>
      </c>
      <c r="E14">
        <v>9</v>
      </c>
      <c r="M14">
        <v>12</v>
      </c>
      <c r="N14">
        <f>COUNTIF($B$1:$L$100,"12")</f>
        <v>4</v>
      </c>
      <c r="P14" s="15" t="str">
        <f>AC1</f>
        <v>_4</v>
      </c>
      <c r="R14" s="15"/>
    </row>
    <row r="15" spans="1:35" x14ac:dyDescent="0.4">
      <c r="A15" s="14" t="s">
        <v>135</v>
      </c>
      <c r="B15">
        <v>1</v>
      </c>
      <c r="C15">
        <v>2</v>
      </c>
      <c r="D15">
        <v>3</v>
      </c>
      <c r="E15">
        <v>5</v>
      </c>
      <c r="F15">
        <v>6</v>
      </c>
      <c r="G15">
        <v>7</v>
      </c>
      <c r="H15">
        <v>8</v>
      </c>
      <c r="I15">
        <v>10</v>
      </c>
      <c r="J15">
        <v>12</v>
      </c>
      <c r="K15">
        <v>13</v>
      </c>
      <c r="L15">
        <v>15</v>
      </c>
      <c r="M15">
        <v>13</v>
      </c>
      <c r="N15">
        <f>COUNTIF($B$1:$L$100,"13")</f>
        <v>4</v>
      </c>
      <c r="P15" s="15" t="str">
        <f>AD1</f>
        <v>_2</v>
      </c>
      <c r="R15" s="15"/>
    </row>
    <row r="16" spans="1:35" x14ac:dyDescent="0.4">
      <c r="A16" s="14" t="s">
        <v>136</v>
      </c>
      <c r="B16">
        <v>1</v>
      </c>
      <c r="C16">
        <v>3</v>
      </c>
      <c r="M16">
        <v>14</v>
      </c>
      <c r="N16">
        <f>COUNTIF($B$1:$L$100,"14")</f>
        <v>3</v>
      </c>
      <c r="P16" s="15" t="str">
        <f>AE1</f>
        <v>_1_9</v>
      </c>
      <c r="R16" s="15"/>
    </row>
    <row r="17" spans="1:18" x14ac:dyDescent="0.4">
      <c r="A17" s="14" t="s">
        <v>137</v>
      </c>
      <c r="B17">
        <v>2</v>
      </c>
      <c r="C17">
        <v>4</v>
      </c>
      <c r="D17">
        <v>5</v>
      </c>
      <c r="E17">
        <v>9</v>
      </c>
      <c r="M17">
        <v>15</v>
      </c>
      <c r="N17">
        <f>COUNTIF($B$1:$L$100,"15")</f>
        <v>17</v>
      </c>
      <c r="P17" s="15" t="str">
        <f>AF1</f>
        <v>_1_2_4</v>
      </c>
      <c r="R17" s="15"/>
    </row>
    <row r="18" spans="1:18" x14ac:dyDescent="0.4">
      <c r="A18" s="14" t="s">
        <v>138</v>
      </c>
      <c r="B18">
        <v>3</v>
      </c>
      <c r="C18">
        <v>10</v>
      </c>
      <c r="D18">
        <v>14</v>
      </c>
      <c r="M18">
        <v>16</v>
      </c>
      <c r="N18">
        <f>COUNTIF($B$1:$L$100,"16")</f>
        <v>2</v>
      </c>
      <c r="P18" s="15" t="str">
        <f>AG1</f>
        <v>_1_3_5</v>
      </c>
      <c r="R18" s="15"/>
    </row>
    <row r="19" spans="1:18" x14ac:dyDescent="0.4">
      <c r="A19" s="14" t="s">
        <v>139</v>
      </c>
      <c r="B19">
        <v>1</v>
      </c>
      <c r="C19">
        <v>3</v>
      </c>
      <c r="D19">
        <v>6</v>
      </c>
      <c r="P19" s="15" t="str">
        <f>AH1</f>
        <v>_1_3</v>
      </c>
      <c r="R19" s="15"/>
    </row>
    <row r="20" spans="1:18" x14ac:dyDescent="0.4">
      <c r="A20" s="14" t="s">
        <v>140</v>
      </c>
      <c r="B20">
        <v>1</v>
      </c>
      <c r="C20">
        <v>2</v>
      </c>
      <c r="D20">
        <v>15</v>
      </c>
      <c r="P20" s="15" t="str">
        <f>AI1</f>
        <v>_1_2_3_10_11_15</v>
      </c>
      <c r="R20" s="15"/>
    </row>
    <row r="21" spans="1:18" x14ac:dyDescent="0.4">
      <c r="A21" s="14" t="s">
        <v>1100</v>
      </c>
      <c r="B21">
        <v>1</v>
      </c>
    </row>
    <row r="22" spans="1:18" x14ac:dyDescent="0.4">
      <c r="A22" s="14" t="s">
        <v>142</v>
      </c>
      <c r="B22">
        <v>5</v>
      </c>
      <c r="C22">
        <v>9</v>
      </c>
    </row>
    <row r="23" spans="1:18" x14ac:dyDescent="0.4">
      <c r="A23" s="14" t="s">
        <v>143</v>
      </c>
      <c r="B23">
        <v>2</v>
      </c>
      <c r="C23">
        <v>9</v>
      </c>
      <c r="D23">
        <v>14</v>
      </c>
    </row>
    <row r="24" spans="1:18" x14ac:dyDescent="0.4">
      <c r="A24" s="14" t="s">
        <v>144</v>
      </c>
      <c r="B24">
        <v>1</v>
      </c>
      <c r="C24">
        <v>2</v>
      </c>
      <c r="D24">
        <v>3</v>
      </c>
      <c r="E24">
        <v>10</v>
      </c>
      <c r="F24">
        <v>15</v>
      </c>
    </row>
    <row r="25" spans="1:18" x14ac:dyDescent="0.4">
      <c r="A25" s="14" t="s">
        <v>145</v>
      </c>
      <c r="B25">
        <v>1</v>
      </c>
      <c r="C25">
        <v>2</v>
      </c>
      <c r="D25">
        <v>3</v>
      </c>
      <c r="E25">
        <v>4</v>
      </c>
      <c r="F25">
        <v>7</v>
      </c>
      <c r="G25">
        <v>8</v>
      </c>
      <c r="H25">
        <v>9</v>
      </c>
      <c r="I25">
        <v>10</v>
      </c>
      <c r="J25">
        <v>11</v>
      </c>
      <c r="K25">
        <v>12</v>
      </c>
    </row>
    <row r="26" spans="1:18" x14ac:dyDescent="0.4">
      <c r="A26" s="14" t="s">
        <v>146</v>
      </c>
      <c r="B26">
        <v>1</v>
      </c>
      <c r="C26">
        <v>2</v>
      </c>
    </row>
    <row r="27" spans="1:18" x14ac:dyDescent="0.4">
      <c r="A27" s="14" t="s">
        <v>147</v>
      </c>
      <c r="B27">
        <v>2</v>
      </c>
    </row>
    <row r="28" spans="1:18" x14ac:dyDescent="0.4">
      <c r="A28" s="14" t="s">
        <v>148</v>
      </c>
      <c r="B28">
        <v>1</v>
      </c>
      <c r="C28">
        <v>4</v>
      </c>
      <c r="D28">
        <v>15</v>
      </c>
    </row>
    <row r="29" spans="1:18" x14ac:dyDescent="0.4">
      <c r="A29" s="14" t="s">
        <v>149</v>
      </c>
      <c r="B29">
        <v>0</v>
      </c>
    </row>
    <row r="30" spans="1:18" x14ac:dyDescent="0.4">
      <c r="A30" s="14" t="s">
        <v>150</v>
      </c>
      <c r="B30">
        <v>1</v>
      </c>
      <c r="C30">
        <v>3</v>
      </c>
    </row>
    <row r="31" spans="1:18" x14ac:dyDescent="0.4">
      <c r="A31" s="14" t="s">
        <v>151</v>
      </c>
      <c r="B31">
        <v>0</v>
      </c>
    </row>
    <row r="32" spans="1:18" x14ac:dyDescent="0.4">
      <c r="A32" s="14" t="s">
        <v>152</v>
      </c>
      <c r="B32">
        <v>1</v>
      </c>
    </row>
    <row r="33" spans="1:11" x14ac:dyDescent="0.4">
      <c r="A33" s="14" t="s">
        <v>153</v>
      </c>
      <c r="B33">
        <v>1</v>
      </c>
      <c r="C33">
        <v>5</v>
      </c>
      <c r="D33">
        <v>9</v>
      </c>
    </row>
    <row r="34" spans="1:11" x14ac:dyDescent="0.4">
      <c r="A34" s="14" t="s">
        <v>154</v>
      </c>
      <c r="B34">
        <v>1</v>
      </c>
      <c r="C34">
        <v>2</v>
      </c>
      <c r="D34">
        <v>3</v>
      </c>
      <c r="E34">
        <v>15</v>
      </c>
    </row>
    <row r="35" spans="1:11" x14ac:dyDescent="0.4">
      <c r="A35" s="14" t="s">
        <v>155</v>
      </c>
      <c r="B35">
        <v>1</v>
      </c>
      <c r="C35">
        <v>2</v>
      </c>
      <c r="D35">
        <v>3</v>
      </c>
      <c r="E35">
        <v>9</v>
      </c>
      <c r="F35">
        <v>10</v>
      </c>
      <c r="G35">
        <v>11</v>
      </c>
      <c r="H35">
        <v>15</v>
      </c>
    </row>
    <row r="36" spans="1:11" x14ac:dyDescent="0.4">
      <c r="A36" s="14" t="s">
        <v>156</v>
      </c>
      <c r="B36">
        <v>1</v>
      </c>
      <c r="C36">
        <v>3</v>
      </c>
      <c r="D36">
        <v>6</v>
      </c>
      <c r="E36">
        <v>7</v>
      </c>
      <c r="F36">
        <v>10</v>
      </c>
      <c r="G36">
        <v>11</v>
      </c>
    </row>
    <row r="37" spans="1:11" x14ac:dyDescent="0.4">
      <c r="A37" s="14" t="s">
        <v>157</v>
      </c>
      <c r="B37">
        <v>1</v>
      </c>
      <c r="C37">
        <v>2</v>
      </c>
      <c r="D37">
        <v>3</v>
      </c>
      <c r="E37">
        <v>6</v>
      </c>
      <c r="F37">
        <v>7</v>
      </c>
      <c r="G37">
        <v>8</v>
      </c>
      <c r="H37">
        <v>9</v>
      </c>
      <c r="I37">
        <v>10</v>
      </c>
      <c r="J37">
        <v>11</v>
      </c>
      <c r="K37">
        <v>13</v>
      </c>
    </row>
    <row r="38" spans="1:11" x14ac:dyDescent="0.4">
      <c r="A38" s="14" t="s">
        <v>158</v>
      </c>
      <c r="B38">
        <v>0</v>
      </c>
    </row>
    <row r="39" spans="1:11" x14ac:dyDescent="0.4">
      <c r="A39" s="14" t="s">
        <v>159</v>
      </c>
      <c r="B39">
        <v>1</v>
      </c>
      <c r="C39">
        <v>4</v>
      </c>
      <c r="D39">
        <v>5</v>
      </c>
      <c r="E39">
        <v>8</v>
      </c>
      <c r="F39">
        <v>9</v>
      </c>
      <c r="G39">
        <v>15</v>
      </c>
      <c r="H39">
        <v>16</v>
      </c>
    </row>
    <row r="40" spans="1:11" x14ac:dyDescent="0.4">
      <c r="A40" s="14" t="s">
        <v>160</v>
      </c>
      <c r="B40">
        <v>1</v>
      </c>
      <c r="C40">
        <v>6</v>
      </c>
      <c r="D40">
        <v>10</v>
      </c>
    </row>
    <row r="41" spans="1:11" x14ac:dyDescent="0.4">
      <c r="A41" s="14" t="s">
        <v>625</v>
      </c>
      <c r="B41">
        <v>1</v>
      </c>
      <c r="C41">
        <v>5</v>
      </c>
    </row>
    <row r="42" spans="1:11" x14ac:dyDescent="0.4">
      <c r="A42" s="14" t="s">
        <v>161</v>
      </c>
      <c r="B42">
        <v>1</v>
      </c>
    </row>
    <row r="43" spans="1:11" x14ac:dyDescent="0.4">
      <c r="A43" s="14" t="s">
        <v>162</v>
      </c>
      <c r="B43">
        <v>1</v>
      </c>
      <c r="C43">
        <v>9</v>
      </c>
    </row>
    <row r="44" spans="1:11" x14ac:dyDescent="0.4">
      <c r="A44" s="14" t="s">
        <v>163</v>
      </c>
      <c r="B44">
        <v>1</v>
      </c>
      <c r="C44">
        <v>2</v>
      </c>
      <c r="D44">
        <v>7</v>
      </c>
    </row>
    <row r="45" spans="1:11" x14ac:dyDescent="0.4">
      <c r="A45" s="14" t="s">
        <v>164</v>
      </c>
      <c r="B45">
        <v>1</v>
      </c>
    </row>
    <row r="46" spans="1:11" x14ac:dyDescent="0.4">
      <c r="A46" s="14" t="s">
        <v>165</v>
      </c>
      <c r="B46">
        <v>7</v>
      </c>
      <c r="C46">
        <v>8</v>
      </c>
    </row>
    <row r="47" spans="1:11" x14ac:dyDescent="0.4">
      <c r="A47" s="14" t="s">
        <v>166</v>
      </c>
      <c r="B47">
        <v>1</v>
      </c>
      <c r="C47">
        <v>15</v>
      </c>
    </row>
    <row r="48" spans="1:11" x14ac:dyDescent="0.4">
      <c r="A48" s="14" t="s">
        <v>167</v>
      </c>
      <c r="B48">
        <v>1</v>
      </c>
      <c r="C48">
        <v>15</v>
      </c>
    </row>
    <row r="49" spans="1:6" x14ac:dyDescent="0.4">
      <c r="A49" s="14" t="s">
        <v>168</v>
      </c>
      <c r="B49">
        <v>1</v>
      </c>
      <c r="C49">
        <v>9</v>
      </c>
    </row>
    <row r="50" spans="1:6" x14ac:dyDescent="0.4">
      <c r="A50" s="14" t="s">
        <v>169</v>
      </c>
      <c r="B50">
        <v>1</v>
      </c>
      <c r="C50">
        <v>2</v>
      </c>
      <c r="D50">
        <v>5</v>
      </c>
    </row>
    <row r="51" spans="1:6" x14ac:dyDescent="0.4">
      <c r="A51" s="14" t="s">
        <v>170</v>
      </c>
      <c r="B51">
        <v>1</v>
      </c>
      <c r="C51">
        <v>3</v>
      </c>
    </row>
    <row r="52" spans="1:6" x14ac:dyDescent="0.4">
      <c r="A52" s="14" t="s">
        <v>171</v>
      </c>
      <c r="B52">
        <v>2</v>
      </c>
      <c r="C52">
        <v>9</v>
      </c>
    </row>
    <row r="53" spans="1:6" x14ac:dyDescent="0.4">
      <c r="A53" s="14" t="s">
        <v>172</v>
      </c>
      <c r="B53">
        <v>2</v>
      </c>
      <c r="C53">
        <v>3</v>
      </c>
      <c r="D53">
        <v>6</v>
      </c>
      <c r="E53">
        <v>8</v>
      </c>
      <c r="F53">
        <v>10</v>
      </c>
    </row>
    <row r="54" spans="1:6" x14ac:dyDescent="0.4">
      <c r="A54" s="14" t="s">
        <v>173</v>
      </c>
      <c r="B54">
        <v>1</v>
      </c>
      <c r="C54">
        <v>2</v>
      </c>
      <c r="D54">
        <v>3</v>
      </c>
      <c r="E54">
        <v>4</v>
      </c>
    </row>
    <row r="55" spans="1:6" x14ac:dyDescent="0.4">
      <c r="A55" s="14" t="s">
        <v>174</v>
      </c>
      <c r="B55">
        <v>1</v>
      </c>
      <c r="C55">
        <v>3</v>
      </c>
      <c r="D55">
        <v>4</v>
      </c>
      <c r="E55">
        <v>8</v>
      </c>
      <c r="F55">
        <v>12</v>
      </c>
    </row>
    <row r="56" spans="1:6" x14ac:dyDescent="0.4">
      <c r="A56" s="14" t="s">
        <v>175</v>
      </c>
      <c r="B56">
        <v>2</v>
      </c>
      <c r="C56">
        <v>3</v>
      </c>
    </row>
    <row r="57" spans="1:6" x14ac:dyDescent="0.4">
      <c r="A57" s="14" t="s">
        <v>176</v>
      </c>
      <c r="B57">
        <v>1</v>
      </c>
      <c r="C57">
        <v>3</v>
      </c>
      <c r="D57">
        <v>15</v>
      </c>
    </row>
    <row r="58" spans="1:6" x14ac:dyDescent="0.4">
      <c r="A58" s="14" t="s">
        <v>177</v>
      </c>
      <c r="B58">
        <v>1</v>
      </c>
      <c r="C58">
        <v>2</v>
      </c>
      <c r="D58">
        <v>8</v>
      </c>
      <c r="E58">
        <v>7</v>
      </c>
    </row>
    <row r="59" spans="1:6" x14ac:dyDescent="0.4">
      <c r="A59" s="14" t="s">
        <v>178</v>
      </c>
      <c r="B59">
        <v>1</v>
      </c>
      <c r="C59">
        <v>2</v>
      </c>
    </row>
    <row r="60" spans="1:6" x14ac:dyDescent="0.4">
      <c r="A60" s="14" t="s">
        <v>179</v>
      </c>
      <c r="B60">
        <v>2</v>
      </c>
    </row>
    <row r="61" spans="1:6" x14ac:dyDescent="0.4">
      <c r="A61" s="14" t="s">
        <v>1700</v>
      </c>
      <c r="B61">
        <v>1</v>
      </c>
      <c r="C61">
        <v>4</v>
      </c>
      <c r="D61">
        <v>15</v>
      </c>
    </row>
    <row r="62" spans="1:6" x14ac:dyDescent="0.4">
      <c r="A62" s="14" t="s">
        <v>181</v>
      </c>
      <c r="B62">
        <v>1</v>
      </c>
      <c r="C62">
        <v>3</v>
      </c>
      <c r="D62">
        <v>6</v>
      </c>
      <c r="E62">
        <v>15</v>
      </c>
    </row>
    <row r="63" spans="1:6" x14ac:dyDescent="0.4">
      <c r="A63" s="14" t="s">
        <v>182</v>
      </c>
      <c r="B63">
        <v>1</v>
      </c>
      <c r="C63">
        <v>2</v>
      </c>
    </row>
    <row r="64" spans="1:6" x14ac:dyDescent="0.4">
      <c r="A64" s="14" t="s">
        <v>183</v>
      </c>
      <c r="B64">
        <v>1</v>
      </c>
      <c r="C64">
        <v>4</v>
      </c>
    </row>
    <row r="65" spans="1:6" x14ac:dyDescent="0.4">
      <c r="A65" s="14" t="s">
        <v>184</v>
      </c>
      <c r="B65">
        <v>1</v>
      </c>
      <c r="C65">
        <v>4</v>
      </c>
      <c r="D65">
        <v>6</v>
      </c>
    </row>
    <row r="66" spans="1:6" x14ac:dyDescent="0.4">
      <c r="A66" s="14" t="s">
        <v>185</v>
      </c>
      <c r="B66">
        <v>3</v>
      </c>
      <c r="C66">
        <v>9</v>
      </c>
    </row>
    <row r="67" spans="1:6" x14ac:dyDescent="0.4">
      <c r="A67" s="14" t="s">
        <v>186</v>
      </c>
      <c r="B67">
        <v>1</v>
      </c>
      <c r="C67">
        <v>2</v>
      </c>
      <c r="D67">
        <v>6</v>
      </c>
      <c r="E67">
        <v>7</v>
      </c>
      <c r="F67">
        <v>8</v>
      </c>
    </row>
    <row r="68" spans="1:6" x14ac:dyDescent="0.4">
      <c r="A68" s="14" t="s">
        <v>187</v>
      </c>
      <c r="B68">
        <v>4</v>
      </c>
    </row>
    <row r="69" spans="1:6" x14ac:dyDescent="0.4">
      <c r="A69" s="14" t="s">
        <v>188</v>
      </c>
      <c r="B69">
        <v>1</v>
      </c>
      <c r="C69">
        <v>3</v>
      </c>
      <c r="D69">
        <v>5</v>
      </c>
    </row>
    <row r="70" spans="1:6" x14ac:dyDescent="0.4">
      <c r="A70" s="14" t="s">
        <v>189</v>
      </c>
      <c r="B70">
        <v>2</v>
      </c>
    </row>
    <row r="71" spans="1:6" x14ac:dyDescent="0.4">
      <c r="A71" s="14" t="s">
        <v>190</v>
      </c>
      <c r="B71">
        <v>1</v>
      </c>
    </row>
    <row r="72" spans="1:6" x14ac:dyDescent="0.4">
      <c r="A72" s="14" t="s">
        <v>191</v>
      </c>
      <c r="B72">
        <v>1</v>
      </c>
    </row>
    <row r="73" spans="1:6" x14ac:dyDescent="0.4">
      <c r="A73" s="14" t="s">
        <v>192</v>
      </c>
      <c r="B73">
        <v>1</v>
      </c>
      <c r="C73">
        <v>4</v>
      </c>
      <c r="D73">
        <v>15</v>
      </c>
    </row>
    <row r="74" spans="1:6" x14ac:dyDescent="0.4">
      <c r="A74" s="14" t="s">
        <v>193</v>
      </c>
      <c r="B74">
        <v>2</v>
      </c>
      <c r="C74">
        <v>11</v>
      </c>
    </row>
    <row r="75" spans="1:6" x14ac:dyDescent="0.4">
      <c r="A75" s="14" t="s">
        <v>194</v>
      </c>
      <c r="B75">
        <v>0</v>
      </c>
    </row>
    <row r="76" spans="1:6" x14ac:dyDescent="0.4">
      <c r="A76" s="14" t="s">
        <v>195</v>
      </c>
      <c r="B76">
        <v>1</v>
      </c>
      <c r="C76">
        <v>2</v>
      </c>
    </row>
    <row r="77" spans="1:6" x14ac:dyDescent="0.4">
      <c r="A77" s="14" t="s">
        <v>196</v>
      </c>
      <c r="B77">
        <v>1</v>
      </c>
      <c r="C77">
        <v>3</v>
      </c>
    </row>
    <row r="78" spans="1:6" x14ac:dyDescent="0.4">
      <c r="A78" s="14" t="s">
        <v>197</v>
      </c>
      <c r="B78">
        <v>4</v>
      </c>
    </row>
    <row r="79" spans="1:6" x14ac:dyDescent="0.4">
      <c r="A79" s="14" t="s">
        <v>198</v>
      </c>
      <c r="B79">
        <v>1</v>
      </c>
      <c r="C79">
        <v>4</v>
      </c>
      <c r="D79">
        <v>7</v>
      </c>
    </row>
    <row r="80" spans="1:6" x14ac:dyDescent="0.4">
      <c r="A80" s="14" t="s">
        <v>199</v>
      </c>
      <c r="B80">
        <v>2</v>
      </c>
    </row>
    <row r="81" spans="1:7" x14ac:dyDescent="0.4">
      <c r="A81" s="14" t="s">
        <v>2091</v>
      </c>
      <c r="B81">
        <v>16</v>
      </c>
    </row>
    <row r="82" spans="1:7" x14ac:dyDescent="0.4">
      <c r="A82" s="14" t="s">
        <v>200</v>
      </c>
      <c r="B82">
        <v>1</v>
      </c>
      <c r="C82">
        <v>8</v>
      </c>
    </row>
    <row r="83" spans="1:7" x14ac:dyDescent="0.4">
      <c r="A83" s="14" t="s">
        <v>201</v>
      </c>
      <c r="B83">
        <v>1</v>
      </c>
      <c r="C83">
        <v>3</v>
      </c>
      <c r="D83">
        <v>9</v>
      </c>
    </row>
    <row r="84" spans="1:7" x14ac:dyDescent="0.4">
      <c r="A84" s="14" t="s">
        <v>202</v>
      </c>
      <c r="B84">
        <v>6</v>
      </c>
    </row>
    <row r="85" spans="1:7" x14ac:dyDescent="0.4">
      <c r="A85" s="14" t="s">
        <v>203</v>
      </c>
      <c r="B85">
        <v>1</v>
      </c>
      <c r="C85">
        <v>2</v>
      </c>
      <c r="D85">
        <v>3</v>
      </c>
      <c r="E85">
        <v>6</v>
      </c>
      <c r="F85">
        <v>10</v>
      </c>
      <c r="G85">
        <v>13</v>
      </c>
    </row>
    <row r="86" spans="1:7" x14ac:dyDescent="0.4">
      <c r="A86" s="14" t="s">
        <v>204</v>
      </c>
      <c r="B86">
        <v>1</v>
      </c>
      <c r="C86">
        <v>6</v>
      </c>
      <c r="D86">
        <v>8</v>
      </c>
      <c r="E86">
        <v>9</v>
      </c>
    </row>
    <row r="87" spans="1:7" x14ac:dyDescent="0.4">
      <c r="A87" s="14" t="s">
        <v>205</v>
      </c>
      <c r="B87">
        <v>1</v>
      </c>
      <c r="C87">
        <v>3</v>
      </c>
    </row>
    <row r="88" spans="1:7" x14ac:dyDescent="0.4">
      <c r="A88" s="14" t="s">
        <v>206</v>
      </c>
      <c r="B88">
        <v>1</v>
      </c>
    </row>
    <row r="89" spans="1:7" x14ac:dyDescent="0.4">
      <c r="A89" s="14" t="s">
        <v>207</v>
      </c>
      <c r="B89">
        <v>4</v>
      </c>
    </row>
    <row r="90" spans="1:7" x14ac:dyDescent="0.4">
      <c r="A90" s="14" t="s">
        <v>208</v>
      </c>
      <c r="B90">
        <v>1</v>
      </c>
      <c r="C90">
        <v>3</v>
      </c>
    </row>
    <row r="91" spans="1:7" x14ac:dyDescent="0.4">
      <c r="A91" s="14" t="s">
        <v>209</v>
      </c>
      <c r="B91">
        <v>3</v>
      </c>
      <c r="C91">
        <v>15</v>
      </c>
    </row>
    <row r="92" spans="1:7" x14ac:dyDescent="0.4">
      <c r="A92" s="14" t="s">
        <v>210</v>
      </c>
      <c r="B92">
        <v>1</v>
      </c>
    </row>
    <row r="93" spans="1:7" x14ac:dyDescent="0.4">
      <c r="A93" s="14" t="s">
        <v>211</v>
      </c>
      <c r="B93">
        <v>1</v>
      </c>
      <c r="C93">
        <v>2</v>
      </c>
      <c r="D93">
        <v>3</v>
      </c>
      <c r="E93">
        <v>10</v>
      </c>
    </row>
    <row r="94" spans="1:7" x14ac:dyDescent="0.4">
      <c r="A94" s="14" t="s">
        <v>212</v>
      </c>
      <c r="B94">
        <v>4</v>
      </c>
    </row>
    <row r="95" spans="1:7" x14ac:dyDescent="0.4">
      <c r="A95" s="14" t="s">
        <v>213</v>
      </c>
      <c r="B95">
        <v>2</v>
      </c>
    </row>
    <row r="96" spans="1:7" x14ac:dyDescent="0.4">
      <c r="A96" s="14" t="s">
        <v>214</v>
      </c>
      <c r="B96">
        <v>1</v>
      </c>
      <c r="C96">
        <v>9</v>
      </c>
    </row>
    <row r="97" spans="1:7" x14ac:dyDescent="0.4">
      <c r="A97" s="14" t="s">
        <v>215</v>
      </c>
      <c r="B97">
        <v>1</v>
      </c>
      <c r="C97">
        <v>2</v>
      </c>
      <c r="D97">
        <v>4</v>
      </c>
    </row>
    <row r="98" spans="1:7" x14ac:dyDescent="0.4">
      <c r="A98" s="14" t="s">
        <v>216</v>
      </c>
      <c r="B98">
        <v>1</v>
      </c>
      <c r="C98">
        <v>3</v>
      </c>
      <c r="D98">
        <v>5</v>
      </c>
    </row>
    <row r="99" spans="1:7" x14ac:dyDescent="0.4">
      <c r="A99" s="14" t="s">
        <v>217</v>
      </c>
      <c r="B99">
        <v>1</v>
      </c>
      <c r="C99">
        <v>3</v>
      </c>
    </row>
    <row r="100" spans="1:7" x14ac:dyDescent="0.4">
      <c r="A100" s="14" t="s">
        <v>218</v>
      </c>
      <c r="B100">
        <v>1</v>
      </c>
      <c r="C100">
        <v>2</v>
      </c>
      <c r="D100">
        <v>3</v>
      </c>
      <c r="E100">
        <v>10</v>
      </c>
      <c r="F100">
        <v>11</v>
      </c>
      <c r="G100">
        <v>15</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topLeftCell="A130" workbookViewId="0">
      <selection activeCell="H115" sqref="H115"/>
    </sheetView>
  </sheetViews>
  <sheetFormatPr defaultRowHeight="18.75" x14ac:dyDescent="0.4"/>
  <cols>
    <col min="1" max="1" width="7.375" style="2" customWidth="1"/>
    <col min="2" max="21" width="6.125" customWidth="1"/>
  </cols>
  <sheetData>
    <row r="1" spans="1:22" x14ac:dyDescent="0.4">
      <c r="A1" s="3"/>
      <c r="B1" s="3" t="s">
        <v>1170</v>
      </c>
      <c r="C1" s="3" t="s">
        <v>219</v>
      </c>
      <c r="D1" s="3" t="s">
        <v>220</v>
      </c>
      <c r="E1" s="3" t="s">
        <v>221</v>
      </c>
      <c r="F1" s="3" t="s">
        <v>222</v>
      </c>
      <c r="G1" s="3" t="s">
        <v>223</v>
      </c>
      <c r="H1" s="3" t="s">
        <v>224</v>
      </c>
      <c r="I1" s="3" t="s">
        <v>225</v>
      </c>
      <c r="J1" s="3" t="s">
        <v>226</v>
      </c>
      <c r="K1" s="3" t="s">
        <v>227</v>
      </c>
      <c r="L1" s="3" t="s">
        <v>228</v>
      </c>
      <c r="M1" s="3" t="s">
        <v>229</v>
      </c>
      <c r="N1" s="3" t="s">
        <v>230</v>
      </c>
      <c r="O1" s="3" t="s">
        <v>231</v>
      </c>
      <c r="P1" s="3" t="s">
        <v>232</v>
      </c>
      <c r="Q1" s="3" t="s">
        <v>233</v>
      </c>
      <c r="R1" s="3" t="s">
        <v>234</v>
      </c>
      <c r="S1" s="3" t="s">
        <v>235</v>
      </c>
      <c r="T1" s="3" t="s">
        <v>236</v>
      </c>
      <c r="U1" s="3" t="s">
        <v>237</v>
      </c>
      <c r="V1" s="2">
        <v>0</v>
      </c>
    </row>
    <row r="2" spans="1:22" x14ac:dyDescent="0.4">
      <c r="A2" s="3" t="s">
        <v>0</v>
      </c>
      <c r="B2" s="3">
        <v>2</v>
      </c>
      <c r="C2" s="3">
        <v>2</v>
      </c>
      <c r="D2" s="3">
        <v>1</v>
      </c>
      <c r="E2" s="3">
        <v>2</v>
      </c>
      <c r="F2" s="3">
        <v>1</v>
      </c>
      <c r="G2" s="3">
        <v>2</v>
      </c>
      <c r="H2" s="3">
        <v>1</v>
      </c>
      <c r="I2" s="3">
        <v>1</v>
      </c>
      <c r="J2" s="3">
        <v>1</v>
      </c>
      <c r="K2" s="3">
        <v>2</v>
      </c>
      <c r="L2" s="3">
        <v>1</v>
      </c>
      <c r="M2" s="3">
        <v>1</v>
      </c>
      <c r="N2" s="3">
        <v>1</v>
      </c>
      <c r="O2" s="3">
        <v>2</v>
      </c>
      <c r="P2" s="3">
        <v>2</v>
      </c>
      <c r="Q2" s="3">
        <v>1</v>
      </c>
      <c r="R2" s="3">
        <v>2</v>
      </c>
      <c r="S2" s="3">
        <v>1</v>
      </c>
      <c r="T2" s="3">
        <v>2</v>
      </c>
      <c r="U2" s="3">
        <v>0</v>
      </c>
      <c r="V2" s="2">
        <v>1</v>
      </c>
    </row>
    <row r="3" spans="1:22" x14ac:dyDescent="0.4">
      <c r="A3" s="3" t="s">
        <v>97</v>
      </c>
      <c r="B3" s="3">
        <v>3</v>
      </c>
      <c r="C3" s="3">
        <v>5</v>
      </c>
      <c r="D3" s="3">
        <v>5</v>
      </c>
      <c r="E3" s="3">
        <v>7</v>
      </c>
      <c r="F3" s="3">
        <v>7</v>
      </c>
      <c r="G3" s="3">
        <v>2</v>
      </c>
      <c r="H3" s="3">
        <v>2</v>
      </c>
      <c r="I3" s="3">
        <v>5</v>
      </c>
      <c r="J3" s="3">
        <v>5</v>
      </c>
      <c r="K3" s="3">
        <v>6</v>
      </c>
      <c r="L3" s="3">
        <v>2</v>
      </c>
      <c r="M3" s="3">
        <v>6</v>
      </c>
      <c r="N3" s="3">
        <v>7</v>
      </c>
      <c r="O3" s="3">
        <v>5</v>
      </c>
      <c r="P3" s="3">
        <v>7</v>
      </c>
      <c r="Q3" s="3">
        <v>5</v>
      </c>
      <c r="R3" s="3">
        <v>7</v>
      </c>
      <c r="S3" s="3">
        <v>2</v>
      </c>
      <c r="T3" s="3">
        <v>1</v>
      </c>
      <c r="U3" s="3">
        <v>0</v>
      </c>
      <c r="V3" s="2">
        <v>2</v>
      </c>
    </row>
    <row r="4" spans="1:22" x14ac:dyDescent="0.4">
      <c r="A4" s="3" t="s">
        <v>98</v>
      </c>
      <c r="B4" s="3">
        <v>4</v>
      </c>
      <c r="C4" s="3">
        <v>10</v>
      </c>
      <c r="D4" s="3">
        <v>11</v>
      </c>
      <c r="E4" s="3">
        <v>10</v>
      </c>
      <c r="F4" s="3">
        <v>14</v>
      </c>
      <c r="G4" s="3">
        <v>15</v>
      </c>
      <c r="H4" s="3">
        <v>14</v>
      </c>
      <c r="I4" s="3">
        <v>9</v>
      </c>
      <c r="J4" s="3">
        <v>15</v>
      </c>
      <c r="K4" s="3">
        <v>2</v>
      </c>
      <c r="L4" s="3">
        <v>5</v>
      </c>
      <c r="M4" s="3">
        <v>1</v>
      </c>
      <c r="N4" s="3">
        <v>11</v>
      </c>
      <c r="O4" s="3">
        <v>9</v>
      </c>
      <c r="P4" s="3">
        <v>7</v>
      </c>
      <c r="Q4" s="3">
        <v>2</v>
      </c>
      <c r="R4" s="3">
        <v>15</v>
      </c>
      <c r="S4" s="3">
        <v>9</v>
      </c>
      <c r="T4" s="3">
        <v>3</v>
      </c>
      <c r="U4" s="3">
        <v>0</v>
      </c>
      <c r="V4" s="2">
        <v>3</v>
      </c>
    </row>
    <row r="5" spans="1:22" x14ac:dyDescent="0.4">
      <c r="A5" s="3" t="s">
        <v>99</v>
      </c>
      <c r="B5" s="3">
        <v>4</v>
      </c>
      <c r="C5" s="3">
        <v>1</v>
      </c>
      <c r="D5" s="3">
        <v>3</v>
      </c>
      <c r="E5" s="3">
        <v>2</v>
      </c>
      <c r="F5" s="3">
        <v>3</v>
      </c>
      <c r="G5" s="3">
        <v>3</v>
      </c>
      <c r="H5" s="3">
        <v>2</v>
      </c>
      <c r="I5" s="3">
        <v>3</v>
      </c>
      <c r="J5" s="3">
        <v>3</v>
      </c>
      <c r="K5" s="3">
        <v>2</v>
      </c>
      <c r="L5" s="3">
        <v>3</v>
      </c>
      <c r="M5" s="3">
        <v>2</v>
      </c>
      <c r="N5" s="3">
        <v>2</v>
      </c>
      <c r="O5" s="3">
        <v>2</v>
      </c>
      <c r="P5" s="3">
        <v>3</v>
      </c>
      <c r="Q5" s="3">
        <v>3</v>
      </c>
      <c r="R5" s="3">
        <v>2</v>
      </c>
      <c r="S5" s="3">
        <v>0</v>
      </c>
      <c r="T5" s="3">
        <v>3</v>
      </c>
      <c r="U5" s="3">
        <v>0</v>
      </c>
      <c r="V5" s="2">
        <v>4</v>
      </c>
    </row>
    <row r="6" spans="1:22" x14ac:dyDescent="0.4">
      <c r="A6" s="3" t="s">
        <v>100</v>
      </c>
      <c r="B6" s="3">
        <v>2</v>
      </c>
      <c r="C6" s="3">
        <v>1</v>
      </c>
      <c r="D6" s="3">
        <v>1</v>
      </c>
      <c r="E6" s="3">
        <v>4</v>
      </c>
      <c r="F6" s="3">
        <v>3</v>
      </c>
      <c r="G6" s="3">
        <v>4</v>
      </c>
      <c r="H6" s="3">
        <v>1</v>
      </c>
      <c r="I6" s="3">
        <v>1</v>
      </c>
      <c r="J6" s="3">
        <v>3</v>
      </c>
      <c r="K6" s="3">
        <v>6</v>
      </c>
      <c r="L6" s="3">
        <v>4</v>
      </c>
      <c r="M6" s="3">
        <v>6</v>
      </c>
      <c r="N6" s="3">
        <v>6</v>
      </c>
      <c r="O6" s="3">
        <v>1</v>
      </c>
      <c r="P6" s="3">
        <v>6</v>
      </c>
      <c r="Q6" s="3">
        <v>4</v>
      </c>
      <c r="R6" s="3">
        <v>6</v>
      </c>
      <c r="S6" s="3">
        <v>5</v>
      </c>
      <c r="T6" s="3">
        <v>5</v>
      </c>
      <c r="U6" s="3">
        <v>0</v>
      </c>
      <c r="V6" s="2">
        <v>5</v>
      </c>
    </row>
    <row r="7" spans="1:22" x14ac:dyDescent="0.4">
      <c r="A7" s="3" t="s">
        <v>101</v>
      </c>
      <c r="B7" s="3">
        <v>4</v>
      </c>
      <c r="C7" s="3">
        <v>1</v>
      </c>
      <c r="D7" s="3">
        <v>4</v>
      </c>
      <c r="E7" s="3">
        <v>2</v>
      </c>
      <c r="F7" s="3">
        <v>4</v>
      </c>
      <c r="G7" s="3">
        <v>4</v>
      </c>
      <c r="H7" s="3">
        <v>1</v>
      </c>
      <c r="I7" s="3">
        <v>4</v>
      </c>
      <c r="J7" s="3">
        <v>4</v>
      </c>
      <c r="K7" s="3">
        <v>1</v>
      </c>
      <c r="L7" s="3">
        <v>1</v>
      </c>
      <c r="M7" s="3">
        <v>1</v>
      </c>
      <c r="N7" s="3">
        <v>4</v>
      </c>
      <c r="O7" s="3">
        <v>4</v>
      </c>
      <c r="P7" s="3">
        <v>4</v>
      </c>
      <c r="Q7" s="3">
        <v>1</v>
      </c>
      <c r="R7" s="3">
        <v>4</v>
      </c>
      <c r="S7" s="3">
        <v>4</v>
      </c>
      <c r="T7" s="3">
        <v>2</v>
      </c>
      <c r="U7" s="3">
        <v>0</v>
      </c>
      <c r="V7" s="2">
        <v>6</v>
      </c>
    </row>
    <row r="8" spans="1:22" x14ac:dyDescent="0.4">
      <c r="A8" s="3" t="s">
        <v>1171</v>
      </c>
      <c r="B8" s="3">
        <v>0</v>
      </c>
      <c r="C8" s="3">
        <v>4</v>
      </c>
      <c r="D8" s="3">
        <v>4</v>
      </c>
      <c r="E8" s="3">
        <v>0</v>
      </c>
      <c r="F8" s="3">
        <v>4</v>
      </c>
      <c r="G8" s="3">
        <v>3</v>
      </c>
      <c r="H8" s="3">
        <v>4</v>
      </c>
      <c r="I8" s="3">
        <v>0</v>
      </c>
      <c r="J8" s="3">
        <v>3</v>
      </c>
      <c r="K8" s="3">
        <v>3</v>
      </c>
      <c r="L8" s="3">
        <v>2</v>
      </c>
      <c r="M8" s="3">
        <v>4</v>
      </c>
      <c r="N8" s="3">
        <v>3</v>
      </c>
      <c r="O8" s="3">
        <v>4</v>
      </c>
      <c r="P8" s="3">
        <v>2</v>
      </c>
      <c r="Q8" s="3">
        <v>3</v>
      </c>
      <c r="R8" s="3">
        <v>3</v>
      </c>
      <c r="S8" s="3">
        <v>4</v>
      </c>
      <c r="T8" s="3">
        <v>4</v>
      </c>
      <c r="U8" s="3">
        <v>4</v>
      </c>
      <c r="V8" s="2">
        <v>7</v>
      </c>
    </row>
    <row r="9" spans="1:22" x14ac:dyDescent="0.4">
      <c r="A9" s="3" t="s">
        <v>1172</v>
      </c>
      <c r="B9" s="3">
        <v>2</v>
      </c>
      <c r="C9" s="3">
        <v>2</v>
      </c>
      <c r="D9" s="3">
        <v>2</v>
      </c>
      <c r="E9" s="3">
        <v>0</v>
      </c>
      <c r="F9" s="3">
        <v>2</v>
      </c>
      <c r="G9" s="3">
        <v>2</v>
      </c>
      <c r="H9" s="3">
        <v>4</v>
      </c>
      <c r="I9" s="3">
        <v>2</v>
      </c>
      <c r="J9" s="3">
        <v>2</v>
      </c>
      <c r="K9" s="3">
        <v>2</v>
      </c>
      <c r="L9" s="3">
        <v>2</v>
      </c>
      <c r="M9" s="3">
        <v>1</v>
      </c>
      <c r="N9" s="3">
        <v>3</v>
      </c>
      <c r="O9" s="3">
        <v>3</v>
      </c>
      <c r="P9" s="3">
        <v>2</v>
      </c>
      <c r="Q9" s="3">
        <v>2</v>
      </c>
      <c r="R9" s="3">
        <v>2</v>
      </c>
      <c r="S9" s="3">
        <v>2</v>
      </c>
      <c r="T9" s="3">
        <v>3</v>
      </c>
      <c r="U9" s="3">
        <v>3</v>
      </c>
      <c r="V9" s="2">
        <v>8</v>
      </c>
    </row>
    <row r="10" spans="1:22" x14ac:dyDescent="0.4">
      <c r="A10" s="4" t="s">
        <v>109</v>
      </c>
      <c r="B10" s="3">
        <v>2</v>
      </c>
      <c r="C10" s="3">
        <v>2</v>
      </c>
      <c r="D10" s="3">
        <v>3</v>
      </c>
      <c r="E10" s="3">
        <v>0</v>
      </c>
      <c r="F10" s="3">
        <v>3</v>
      </c>
      <c r="G10" s="3">
        <v>3</v>
      </c>
      <c r="H10" s="3">
        <v>4</v>
      </c>
      <c r="I10" s="3">
        <v>2</v>
      </c>
      <c r="J10" s="3">
        <v>1</v>
      </c>
      <c r="K10" s="3">
        <v>2</v>
      </c>
      <c r="L10" s="3">
        <v>2</v>
      </c>
      <c r="M10" s="3">
        <v>4</v>
      </c>
      <c r="N10" s="3">
        <v>3</v>
      </c>
      <c r="O10" s="3">
        <v>3</v>
      </c>
      <c r="P10" s="3">
        <v>1</v>
      </c>
      <c r="Q10" s="3">
        <v>2</v>
      </c>
      <c r="R10" s="3">
        <v>1</v>
      </c>
      <c r="S10" s="3">
        <v>3</v>
      </c>
      <c r="T10" s="3">
        <v>4</v>
      </c>
      <c r="U10" s="3">
        <v>3</v>
      </c>
      <c r="V10" s="2">
        <v>9</v>
      </c>
    </row>
    <row r="11" spans="1:22" x14ac:dyDescent="0.4">
      <c r="A11" s="4" t="s">
        <v>110</v>
      </c>
      <c r="B11" s="3">
        <v>2</v>
      </c>
      <c r="C11" s="3">
        <v>2</v>
      </c>
      <c r="D11" s="3">
        <v>2</v>
      </c>
      <c r="E11" s="3">
        <v>0</v>
      </c>
      <c r="F11" s="3">
        <v>3</v>
      </c>
      <c r="G11" s="3">
        <v>2</v>
      </c>
      <c r="H11" s="3">
        <v>4</v>
      </c>
      <c r="I11" s="3">
        <v>1</v>
      </c>
      <c r="J11" s="3">
        <v>1</v>
      </c>
      <c r="K11" s="3">
        <v>3</v>
      </c>
      <c r="L11" s="3">
        <v>2</v>
      </c>
      <c r="M11" s="3">
        <v>4</v>
      </c>
      <c r="N11" s="3">
        <v>3</v>
      </c>
      <c r="O11" s="3">
        <v>3</v>
      </c>
      <c r="P11" s="3">
        <v>1</v>
      </c>
      <c r="Q11" s="3">
        <v>3</v>
      </c>
      <c r="R11" s="3">
        <v>1</v>
      </c>
      <c r="S11" s="3">
        <v>3</v>
      </c>
      <c r="T11" s="3">
        <v>3</v>
      </c>
      <c r="U11" s="3">
        <v>4</v>
      </c>
      <c r="V11" s="2">
        <v>10</v>
      </c>
    </row>
    <row r="12" spans="1:22" x14ac:dyDescent="0.4">
      <c r="A12" s="4" t="s">
        <v>111</v>
      </c>
      <c r="B12" s="3">
        <v>2</v>
      </c>
      <c r="C12" s="3">
        <v>2</v>
      </c>
      <c r="D12" s="3">
        <v>3</v>
      </c>
      <c r="E12" s="3">
        <v>0</v>
      </c>
      <c r="F12" s="3">
        <v>3</v>
      </c>
      <c r="G12" s="3">
        <v>3</v>
      </c>
      <c r="H12" s="3">
        <v>4</v>
      </c>
      <c r="I12" s="3">
        <v>2</v>
      </c>
      <c r="J12" s="3">
        <v>3</v>
      </c>
      <c r="K12" s="3">
        <v>3</v>
      </c>
      <c r="L12" s="3">
        <v>3</v>
      </c>
      <c r="M12" s="3">
        <v>4</v>
      </c>
      <c r="N12" s="3">
        <v>3</v>
      </c>
      <c r="O12" s="3">
        <v>3</v>
      </c>
      <c r="P12" s="3">
        <v>2</v>
      </c>
      <c r="Q12" s="3">
        <v>3</v>
      </c>
      <c r="R12" s="3">
        <v>3</v>
      </c>
      <c r="S12" s="3">
        <v>3</v>
      </c>
      <c r="T12" s="3">
        <v>4</v>
      </c>
      <c r="U12" s="3">
        <v>3</v>
      </c>
      <c r="V12" s="2">
        <v>11</v>
      </c>
    </row>
    <row r="13" spans="1:22" x14ac:dyDescent="0.4">
      <c r="A13" s="4" t="s">
        <v>112</v>
      </c>
      <c r="B13" s="3">
        <v>2</v>
      </c>
      <c r="C13" s="3">
        <v>3</v>
      </c>
      <c r="D13" s="3">
        <v>3</v>
      </c>
      <c r="E13" s="3">
        <v>2</v>
      </c>
      <c r="F13" s="3">
        <v>3</v>
      </c>
      <c r="G13" s="3">
        <v>3</v>
      </c>
      <c r="H13" s="3">
        <v>4</v>
      </c>
      <c r="I13" s="3">
        <v>3</v>
      </c>
      <c r="J13" s="3">
        <v>3</v>
      </c>
      <c r="K13" s="3">
        <v>3</v>
      </c>
      <c r="L13" s="3">
        <v>4</v>
      </c>
      <c r="M13" s="3">
        <v>4</v>
      </c>
      <c r="N13" s="3">
        <v>3</v>
      </c>
      <c r="O13" s="3">
        <v>3</v>
      </c>
      <c r="P13" s="3">
        <v>0</v>
      </c>
      <c r="Q13" s="3">
        <v>3</v>
      </c>
      <c r="R13" s="3">
        <v>3</v>
      </c>
      <c r="S13" s="3">
        <v>3</v>
      </c>
      <c r="T13" s="3">
        <v>4</v>
      </c>
      <c r="U13" s="3">
        <v>4</v>
      </c>
      <c r="V13" s="2">
        <v>12</v>
      </c>
    </row>
    <row r="14" spans="1:22" x14ac:dyDescent="0.4">
      <c r="A14" s="4" t="s">
        <v>113</v>
      </c>
      <c r="B14" s="3">
        <v>2</v>
      </c>
      <c r="C14" s="3">
        <v>3</v>
      </c>
      <c r="D14" s="3">
        <v>3</v>
      </c>
      <c r="E14" s="3">
        <v>0</v>
      </c>
      <c r="F14" s="3">
        <v>2</v>
      </c>
      <c r="G14" s="3">
        <v>3</v>
      </c>
      <c r="H14" s="3">
        <v>4</v>
      </c>
      <c r="I14" s="3">
        <v>2</v>
      </c>
      <c r="J14" s="3">
        <v>3</v>
      </c>
      <c r="K14" s="3">
        <v>3</v>
      </c>
      <c r="L14" s="3">
        <v>4</v>
      </c>
      <c r="M14" s="3">
        <v>4</v>
      </c>
      <c r="N14" s="3">
        <v>3</v>
      </c>
      <c r="O14" s="3">
        <v>3</v>
      </c>
      <c r="P14" s="3">
        <v>0</v>
      </c>
      <c r="Q14" s="3">
        <v>3</v>
      </c>
      <c r="R14" s="3">
        <v>3</v>
      </c>
      <c r="S14" s="3">
        <v>3</v>
      </c>
      <c r="T14" s="3">
        <v>4</v>
      </c>
      <c r="U14" s="3">
        <v>4</v>
      </c>
      <c r="V14" s="2">
        <v>13</v>
      </c>
    </row>
    <row r="15" spans="1:22" x14ac:dyDescent="0.4">
      <c r="A15" s="4" t="s">
        <v>114</v>
      </c>
      <c r="B15" s="3">
        <v>3</v>
      </c>
      <c r="C15" s="3">
        <v>2</v>
      </c>
      <c r="D15" s="3">
        <v>3</v>
      </c>
      <c r="E15" s="3">
        <v>0</v>
      </c>
      <c r="F15" s="3">
        <v>3</v>
      </c>
      <c r="G15" s="3">
        <v>2</v>
      </c>
      <c r="H15" s="3">
        <v>4</v>
      </c>
      <c r="I15" s="3">
        <v>2</v>
      </c>
      <c r="J15" s="3">
        <v>3</v>
      </c>
      <c r="K15" s="3">
        <v>3</v>
      </c>
      <c r="L15" s="3">
        <v>3</v>
      </c>
      <c r="M15" s="3">
        <v>3</v>
      </c>
      <c r="N15" s="3">
        <v>3</v>
      </c>
      <c r="O15" s="3">
        <v>3</v>
      </c>
      <c r="P15" s="3">
        <v>2</v>
      </c>
      <c r="Q15" s="3">
        <v>2</v>
      </c>
      <c r="R15" s="3">
        <v>3</v>
      </c>
      <c r="S15" s="3">
        <v>3</v>
      </c>
      <c r="T15" s="3">
        <v>3</v>
      </c>
      <c r="U15" s="3">
        <v>3</v>
      </c>
      <c r="V15" s="2">
        <v>14</v>
      </c>
    </row>
    <row r="16" spans="1:22" x14ac:dyDescent="0.4">
      <c r="A16" s="4" t="s">
        <v>115</v>
      </c>
      <c r="B16" s="3">
        <v>3</v>
      </c>
      <c r="C16" s="3">
        <v>3</v>
      </c>
      <c r="D16" s="3">
        <v>3</v>
      </c>
      <c r="E16" s="3">
        <v>0</v>
      </c>
      <c r="F16" s="3">
        <v>3</v>
      </c>
      <c r="G16" s="3">
        <v>2</v>
      </c>
      <c r="H16" s="3">
        <v>4</v>
      </c>
      <c r="I16" s="3">
        <v>2</v>
      </c>
      <c r="J16" s="3">
        <v>3</v>
      </c>
      <c r="K16" s="3">
        <v>2</v>
      </c>
      <c r="L16" s="3">
        <v>3</v>
      </c>
      <c r="M16" s="3">
        <v>2</v>
      </c>
      <c r="N16" s="3">
        <v>3</v>
      </c>
      <c r="O16" s="3">
        <v>3</v>
      </c>
      <c r="P16" s="3">
        <v>2</v>
      </c>
      <c r="Q16" s="3">
        <v>3</v>
      </c>
      <c r="R16" s="3">
        <v>3</v>
      </c>
      <c r="S16" s="3">
        <v>3</v>
      </c>
      <c r="T16" s="3">
        <v>3</v>
      </c>
      <c r="U16" s="3">
        <v>4</v>
      </c>
      <c r="V16" s="2">
        <v>15</v>
      </c>
    </row>
    <row r="17" spans="1:22" x14ac:dyDescent="0.4">
      <c r="A17" s="4" t="s">
        <v>116</v>
      </c>
      <c r="B17" s="3">
        <v>3</v>
      </c>
      <c r="C17" s="3">
        <v>3</v>
      </c>
      <c r="D17" s="3">
        <v>3</v>
      </c>
      <c r="E17" s="3">
        <v>0</v>
      </c>
      <c r="F17" s="3">
        <v>3</v>
      </c>
      <c r="G17" s="3">
        <v>3</v>
      </c>
      <c r="H17" s="3">
        <v>4</v>
      </c>
      <c r="I17" s="3">
        <v>2</v>
      </c>
      <c r="J17" s="3">
        <v>3</v>
      </c>
      <c r="K17" s="3">
        <v>3</v>
      </c>
      <c r="L17" s="3">
        <v>4</v>
      </c>
      <c r="M17" s="3">
        <v>4</v>
      </c>
      <c r="N17" s="3">
        <v>3</v>
      </c>
      <c r="O17" s="3">
        <v>3</v>
      </c>
      <c r="P17" s="3">
        <v>2</v>
      </c>
      <c r="Q17" s="3">
        <v>3</v>
      </c>
      <c r="R17" s="3">
        <v>3</v>
      </c>
      <c r="S17" s="3">
        <v>3</v>
      </c>
      <c r="T17" s="3">
        <v>4</v>
      </c>
      <c r="U17" s="3">
        <v>4</v>
      </c>
      <c r="V17" s="2">
        <v>16</v>
      </c>
    </row>
    <row r="18" spans="1:22" x14ac:dyDescent="0.4">
      <c r="A18" s="4" t="s">
        <v>1173</v>
      </c>
      <c r="B18" s="3">
        <v>3</v>
      </c>
      <c r="C18" s="3">
        <v>3</v>
      </c>
      <c r="D18" s="3">
        <v>3</v>
      </c>
      <c r="E18" s="3">
        <v>0</v>
      </c>
      <c r="F18" s="3">
        <v>3</v>
      </c>
      <c r="G18" s="3">
        <v>3</v>
      </c>
      <c r="H18" s="3">
        <v>4</v>
      </c>
      <c r="I18" s="3">
        <v>2</v>
      </c>
      <c r="J18" s="3">
        <v>3</v>
      </c>
      <c r="K18" s="3">
        <v>3</v>
      </c>
      <c r="L18" s="3">
        <v>4</v>
      </c>
      <c r="M18" s="3">
        <v>4</v>
      </c>
      <c r="N18" s="3">
        <v>3</v>
      </c>
      <c r="O18" s="3">
        <v>3</v>
      </c>
      <c r="P18" s="3">
        <v>0</v>
      </c>
      <c r="Q18" s="3">
        <v>3</v>
      </c>
      <c r="R18" s="3">
        <v>3</v>
      </c>
      <c r="S18" s="3">
        <v>3</v>
      </c>
      <c r="T18" s="3">
        <v>4</v>
      </c>
      <c r="U18" s="3">
        <v>4</v>
      </c>
      <c r="V18" s="2">
        <v>17</v>
      </c>
    </row>
    <row r="19" spans="1:22" x14ac:dyDescent="0.4">
      <c r="A19" s="4" t="s">
        <v>118</v>
      </c>
      <c r="B19" s="3">
        <v>3</v>
      </c>
      <c r="C19" s="3">
        <v>4</v>
      </c>
      <c r="D19" s="3">
        <v>4</v>
      </c>
      <c r="E19" s="3">
        <v>0</v>
      </c>
      <c r="F19" s="3">
        <v>3</v>
      </c>
      <c r="G19" s="3">
        <v>3</v>
      </c>
      <c r="H19" s="3">
        <v>4</v>
      </c>
      <c r="I19" s="3">
        <v>0</v>
      </c>
      <c r="J19" s="3">
        <v>4</v>
      </c>
      <c r="K19" s="3">
        <v>2</v>
      </c>
      <c r="L19" s="3">
        <v>4</v>
      </c>
      <c r="M19" s="3">
        <v>4</v>
      </c>
      <c r="N19" s="3">
        <v>3</v>
      </c>
      <c r="O19" s="3">
        <v>4</v>
      </c>
      <c r="P19" s="3">
        <v>0</v>
      </c>
      <c r="Q19" s="3">
        <v>4</v>
      </c>
      <c r="R19" s="3">
        <v>4</v>
      </c>
      <c r="S19" s="3">
        <v>3</v>
      </c>
      <c r="T19" s="3">
        <v>4</v>
      </c>
      <c r="U19" s="3">
        <v>4</v>
      </c>
      <c r="V19" s="2">
        <v>18</v>
      </c>
    </row>
    <row r="20" spans="1:22" x14ac:dyDescent="0.4">
      <c r="A20" s="8" t="s">
        <v>102</v>
      </c>
      <c r="B20" s="3" t="s">
        <v>1963</v>
      </c>
      <c r="C20" s="3" t="s">
        <v>650</v>
      </c>
      <c r="D20" s="3" t="s">
        <v>1964</v>
      </c>
      <c r="E20" s="3" t="s">
        <v>1072</v>
      </c>
      <c r="F20" s="3" t="s">
        <v>632</v>
      </c>
      <c r="G20" s="3" t="s">
        <v>1965</v>
      </c>
      <c r="H20" s="3" t="s">
        <v>632</v>
      </c>
      <c r="I20" s="3" t="s">
        <v>638</v>
      </c>
      <c r="J20" s="3" t="s">
        <v>1966</v>
      </c>
      <c r="K20" s="3" t="s">
        <v>1967</v>
      </c>
      <c r="L20" s="3" t="s">
        <v>1968</v>
      </c>
      <c r="M20" s="3" t="s">
        <v>1969</v>
      </c>
      <c r="N20" s="3" t="s">
        <v>622</v>
      </c>
      <c r="O20" s="3" t="s">
        <v>632</v>
      </c>
      <c r="P20" s="3" t="s">
        <v>607</v>
      </c>
      <c r="Q20" s="3" t="s">
        <v>1970</v>
      </c>
      <c r="R20" s="3" t="s">
        <v>1327</v>
      </c>
      <c r="S20" s="3" t="s">
        <v>608</v>
      </c>
      <c r="T20" s="3" t="s">
        <v>1971</v>
      </c>
      <c r="U20" s="3" t="s">
        <v>1972</v>
      </c>
      <c r="V20" s="2">
        <v>19</v>
      </c>
    </row>
    <row r="21" spans="1:22" x14ac:dyDescent="0.4">
      <c r="A21" s="8" t="s">
        <v>103</v>
      </c>
      <c r="B21" s="9" t="s">
        <v>607</v>
      </c>
      <c r="C21" s="3" t="s">
        <v>607</v>
      </c>
      <c r="D21" s="3" t="s">
        <v>608</v>
      </c>
      <c r="E21" s="3" t="s">
        <v>608</v>
      </c>
      <c r="F21" s="3" t="s">
        <v>608</v>
      </c>
      <c r="G21" s="3" t="s">
        <v>1973</v>
      </c>
      <c r="H21" s="3" t="s">
        <v>645</v>
      </c>
      <c r="I21" s="3" t="s">
        <v>627</v>
      </c>
      <c r="J21" s="3" t="s">
        <v>615</v>
      </c>
      <c r="K21" s="3" t="s">
        <v>1974</v>
      </c>
      <c r="L21" s="3" t="s">
        <v>608</v>
      </c>
      <c r="M21" s="3" t="s">
        <v>608</v>
      </c>
      <c r="N21" s="3" t="s">
        <v>654</v>
      </c>
      <c r="O21" s="3" t="s">
        <v>622</v>
      </c>
      <c r="P21" s="3" t="s">
        <v>645</v>
      </c>
      <c r="Q21" s="3" t="s">
        <v>627</v>
      </c>
      <c r="R21" s="3" t="s">
        <v>654</v>
      </c>
      <c r="S21" s="3" t="s">
        <v>645</v>
      </c>
      <c r="T21" s="3" t="s">
        <v>607</v>
      </c>
      <c r="U21" s="3" t="s">
        <v>608</v>
      </c>
      <c r="V21" s="2">
        <v>20</v>
      </c>
    </row>
    <row r="22" spans="1:22" x14ac:dyDescent="0.4">
      <c r="A22" s="8" t="s">
        <v>104</v>
      </c>
      <c r="B22" s="9" t="s">
        <v>637</v>
      </c>
      <c r="C22" s="3" t="s">
        <v>1975</v>
      </c>
      <c r="D22" s="3" t="s">
        <v>637</v>
      </c>
      <c r="E22" s="3" t="s">
        <v>1046</v>
      </c>
      <c r="F22" s="3" t="s">
        <v>646</v>
      </c>
      <c r="G22" s="3" t="s">
        <v>1096</v>
      </c>
      <c r="H22" s="3" t="s">
        <v>646</v>
      </c>
      <c r="I22" s="3" t="s">
        <v>650</v>
      </c>
      <c r="J22" s="3" t="s">
        <v>615</v>
      </c>
      <c r="K22" s="3" t="s">
        <v>1051</v>
      </c>
      <c r="L22" s="3" t="s">
        <v>637</v>
      </c>
      <c r="M22" s="3" t="s">
        <v>628</v>
      </c>
      <c r="N22" s="3" t="s">
        <v>622</v>
      </c>
      <c r="O22" s="3" t="s">
        <v>622</v>
      </c>
      <c r="P22" s="3" t="s">
        <v>608</v>
      </c>
      <c r="Q22" s="3" t="s">
        <v>1287</v>
      </c>
      <c r="R22" s="3" t="s">
        <v>1976</v>
      </c>
      <c r="S22" s="3" t="s">
        <v>608</v>
      </c>
      <c r="T22" s="3" t="s">
        <v>615</v>
      </c>
      <c r="U22" s="3" t="s">
        <v>607</v>
      </c>
      <c r="V22" s="2"/>
    </row>
    <row r="23" spans="1:22" x14ac:dyDescent="0.4">
      <c r="A23" s="8" t="s">
        <v>105</v>
      </c>
      <c r="B23" s="9" t="s">
        <v>608</v>
      </c>
      <c r="C23" s="3" t="s">
        <v>607</v>
      </c>
      <c r="D23" s="3" t="s">
        <v>1977</v>
      </c>
      <c r="E23" s="3" t="s">
        <v>607</v>
      </c>
      <c r="F23" s="3" t="s">
        <v>1977</v>
      </c>
      <c r="G23" s="3" t="s">
        <v>608</v>
      </c>
      <c r="H23" s="3" t="s">
        <v>607</v>
      </c>
      <c r="I23" s="3" t="s">
        <v>607</v>
      </c>
      <c r="J23" s="3" t="s">
        <v>607</v>
      </c>
      <c r="K23" s="3" t="s">
        <v>607</v>
      </c>
      <c r="L23" s="3" t="s">
        <v>607</v>
      </c>
      <c r="M23" s="3" t="s">
        <v>1978</v>
      </c>
      <c r="N23" s="3" t="s">
        <v>641</v>
      </c>
      <c r="O23" s="3" t="s">
        <v>1979</v>
      </c>
      <c r="P23" s="3" t="s">
        <v>607</v>
      </c>
      <c r="Q23" s="3" t="s">
        <v>1973</v>
      </c>
      <c r="R23" s="3" t="s">
        <v>607</v>
      </c>
      <c r="S23" s="3" t="s">
        <v>641</v>
      </c>
      <c r="T23" s="3" t="s">
        <v>1978</v>
      </c>
      <c r="U23" s="3" t="s">
        <v>627</v>
      </c>
      <c r="V23" s="2"/>
    </row>
    <row r="24" spans="1:22" x14ac:dyDescent="0.4">
      <c r="A24" s="8" t="s">
        <v>106</v>
      </c>
      <c r="B24" s="10" t="s">
        <v>1980</v>
      </c>
      <c r="C24" s="3" t="s">
        <v>1069</v>
      </c>
      <c r="D24" s="3" t="s">
        <v>1981</v>
      </c>
      <c r="E24" s="3" t="s">
        <v>627</v>
      </c>
      <c r="F24" s="3" t="s">
        <v>634</v>
      </c>
      <c r="G24" s="3" t="s">
        <v>650</v>
      </c>
      <c r="H24" s="3" t="s">
        <v>1982</v>
      </c>
      <c r="I24" s="3" t="s">
        <v>641</v>
      </c>
      <c r="J24" s="3" t="s">
        <v>646</v>
      </c>
      <c r="K24" s="3" t="s">
        <v>627</v>
      </c>
      <c r="L24" s="3" t="s">
        <v>1983</v>
      </c>
      <c r="M24" s="3" t="s">
        <v>641</v>
      </c>
      <c r="N24" s="3" t="s">
        <v>1984</v>
      </c>
      <c r="O24" s="3" t="s">
        <v>1062</v>
      </c>
      <c r="P24" s="3" t="s">
        <v>641</v>
      </c>
      <c r="Q24" s="3" t="s">
        <v>1985</v>
      </c>
      <c r="R24" s="3" t="s">
        <v>1986</v>
      </c>
      <c r="S24" s="3" t="s">
        <v>1987</v>
      </c>
      <c r="T24" s="3" t="s">
        <v>645</v>
      </c>
      <c r="U24" s="3" t="s">
        <v>608</v>
      </c>
      <c r="V24" s="2"/>
    </row>
    <row r="25" spans="1:22" x14ac:dyDescent="0.4">
      <c r="A25" s="8" t="s">
        <v>119</v>
      </c>
      <c r="B25" s="3" t="s">
        <v>637</v>
      </c>
      <c r="C25" s="3" t="s">
        <v>1978</v>
      </c>
      <c r="D25" s="3" t="s">
        <v>608</v>
      </c>
      <c r="E25" s="3" t="s">
        <v>608</v>
      </c>
      <c r="F25" s="3" t="s">
        <v>650</v>
      </c>
      <c r="G25" s="3" t="s">
        <v>608</v>
      </c>
      <c r="H25" s="3" t="s">
        <v>628</v>
      </c>
      <c r="I25" s="3" t="s">
        <v>1988</v>
      </c>
      <c r="J25" s="3" t="s">
        <v>852</v>
      </c>
      <c r="K25" s="3" t="s">
        <v>608</v>
      </c>
      <c r="L25" s="3" t="s">
        <v>628</v>
      </c>
      <c r="M25" s="3" t="s">
        <v>608</v>
      </c>
      <c r="N25" s="3" t="s">
        <v>608</v>
      </c>
      <c r="O25" s="3" t="s">
        <v>622</v>
      </c>
      <c r="P25" s="3" t="s">
        <v>608</v>
      </c>
      <c r="Q25" s="3" t="s">
        <v>607</v>
      </c>
      <c r="R25" s="3" t="s">
        <v>608</v>
      </c>
      <c r="S25" s="3" t="s">
        <v>1978</v>
      </c>
      <c r="T25" s="3" t="s">
        <v>654</v>
      </c>
      <c r="U25" s="3" t="s">
        <v>622</v>
      </c>
      <c r="V25" s="2"/>
    </row>
    <row r="26" spans="1:22" x14ac:dyDescent="0.4">
      <c r="A26" s="8" t="s">
        <v>120</v>
      </c>
      <c r="B26" s="3" t="s">
        <v>1989</v>
      </c>
      <c r="C26" s="3" t="s">
        <v>608</v>
      </c>
      <c r="D26" s="3" t="s">
        <v>1990</v>
      </c>
      <c r="E26" s="3" t="s">
        <v>608</v>
      </c>
      <c r="F26" s="3" t="s">
        <v>1991</v>
      </c>
      <c r="G26" s="3" t="s">
        <v>607</v>
      </c>
      <c r="H26" s="3" t="s">
        <v>1992</v>
      </c>
      <c r="I26" s="3" t="s">
        <v>1072</v>
      </c>
      <c r="J26" s="3" t="s">
        <v>1993</v>
      </c>
      <c r="K26" s="3" t="s">
        <v>1994</v>
      </c>
      <c r="L26" s="3" t="s">
        <v>1995</v>
      </c>
      <c r="M26" s="3" t="s">
        <v>615</v>
      </c>
      <c r="N26" s="3" t="s">
        <v>1121</v>
      </c>
      <c r="O26" s="3" t="s">
        <v>622</v>
      </c>
      <c r="P26" s="3" t="s">
        <v>608</v>
      </c>
      <c r="Q26" s="3" t="s">
        <v>1095</v>
      </c>
      <c r="R26" s="3" t="s">
        <v>1996</v>
      </c>
      <c r="S26" s="3" t="s">
        <v>608</v>
      </c>
      <c r="T26" s="3" t="s">
        <v>1997</v>
      </c>
      <c r="U26" s="3" t="s">
        <v>622</v>
      </c>
      <c r="V26" s="2"/>
    </row>
    <row r="27" spans="1:22" x14ac:dyDescent="0.4">
      <c r="A27" s="3" t="s">
        <v>598</v>
      </c>
      <c r="B27" s="3">
        <v>1</v>
      </c>
      <c r="C27" s="3">
        <v>1</v>
      </c>
      <c r="D27" s="3">
        <v>1</v>
      </c>
      <c r="E27" s="3">
        <v>2</v>
      </c>
      <c r="F27" s="3">
        <v>2</v>
      </c>
      <c r="G27" s="3">
        <v>2</v>
      </c>
      <c r="H27" s="3">
        <v>1</v>
      </c>
      <c r="I27" s="3">
        <v>1</v>
      </c>
      <c r="J27" s="3">
        <v>1</v>
      </c>
      <c r="K27" s="3">
        <v>1</v>
      </c>
      <c r="L27" s="3">
        <v>2</v>
      </c>
      <c r="M27" s="3">
        <v>2</v>
      </c>
      <c r="N27" s="3">
        <v>2</v>
      </c>
      <c r="O27" s="3">
        <v>2</v>
      </c>
      <c r="P27" s="3">
        <v>2</v>
      </c>
      <c r="Q27" s="3">
        <v>2</v>
      </c>
      <c r="R27" s="3">
        <v>2</v>
      </c>
      <c r="S27" s="3">
        <v>2</v>
      </c>
      <c r="T27" s="3">
        <v>2</v>
      </c>
      <c r="U27" s="3">
        <v>2</v>
      </c>
      <c r="V27" s="2"/>
    </row>
    <row r="28" spans="1:22" x14ac:dyDescent="0.4">
      <c r="A28" s="3"/>
      <c r="B28" s="3" t="s">
        <v>1174</v>
      </c>
      <c r="C28" s="3" t="s">
        <v>238</v>
      </c>
      <c r="D28" s="3" t="s">
        <v>239</v>
      </c>
      <c r="E28" s="3" t="s">
        <v>240</v>
      </c>
      <c r="F28" s="3" t="s">
        <v>241</v>
      </c>
      <c r="G28" s="3" t="s">
        <v>242</v>
      </c>
      <c r="H28" s="3" t="s">
        <v>243</v>
      </c>
      <c r="I28" s="3" t="s">
        <v>244</v>
      </c>
      <c r="J28" s="3" t="s">
        <v>245</v>
      </c>
      <c r="K28" s="3" t="s">
        <v>246</v>
      </c>
      <c r="L28" s="3" t="s">
        <v>247</v>
      </c>
      <c r="M28" s="3" t="s">
        <v>248</v>
      </c>
      <c r="N28" s="3" t="s">
        <v>249</v>
      </c>
      <c r="O28" s="3" t="s">
        <v>250</v>
      </c>
      <c r="P28" s="3" t="s">
        <v>251</v>
      </c>
      <c r="Q28" s="3" t="s">
        <v>252</v>
      </c>
      <c r="R28" s="3" t="s">
        <v>253</v>
      </c>
      <c r="S28" s="3" t="s">
        <v>254</v>
      </c>
      <c r="T28" s="3" t="s">
        <v>255</v>
      </c>
      <c r="U28" s="3" t="s">
        <v>256</v>
      </c>
    </row>
    <row r="29" spans="1:22" x14ac:dyDescent="0.4">
      <c r="A29" s="3" t="s">
        <v>0</v>
      </c>
      <c r="B29" s="3">
        <v>2</v>
      </c>
      <c r="C29" s="3">
        <v>2</v>
      </c>
      <c r="D29" s="3">
        <v>1</v>
      </c>
      <c r="E29" s="3">
        <v>2</v>
      </c>
      <c r="F29" s="3">
        <v>2</v>
      </c>
      <c r="G29" s="3">
        <v>2</v>
      </c>
      <c r="H29" s="3">
        <v>1</v>
      </c>
      <c r="I29" s="3">
        <v>2</v>
      </c>
      <c r="J29" s="3">
        <v>2</v>
      </c>
      <c r="K29" s="3">
        <v>1</v>
      </c>
      <c r="L29" s="3">
        <v>1</v>
      </c>
      <c r="M29" s="3">
        <v>2</v>
      </c>
      <c r="N29" s="3">
        <v>2</v>
      </c>
      <c r="O29" s="3">
        <v>1</v>
      </c>
      <c r="P29" s="3">
        <v>2</v>
      </c>
      <c r="Q29" s="3">
        <v>1</v>
      </c>
      <c r="R29" s="3">
        <v>1</v>
      </c>
      <c r="S29" s="3">
        <v>1</v>
      </c>
      <c r="T29" s="3">
        <v>1</v>
      </c>
      <c r="U29" s="3">
        <v>2</v>
      </c>
      <c r="V29" s="2"/>
    </row>
    <row r="30" spans="1:22" x14ac:dyDescent="0.4">
      <c r="A30" s="3" t="s">
        <v>97</v>
      </c>
      <c r="B30" s="3">
        <v>2</v>
      </c>
      <c r="C30" s="3">
        <v>6</v>
      </c>
      <c r="D30" s="3">
        <v>5</v>
      </c>
      <c r="E30" s="3">
        <v>7</v>
      </c>
      <c r="F30" s="3">
        <v>2</v>
      </c>
      <c r="G30" s="3">
        <v>2</v>
      </c>
      <c r="H30" s="3">
        <v>7</v>
      </c>
      <c r="I30" s="3">
        <v>5</v>
      </c>
      <c r="J30" s="3">
        <v>4</v>
      </c>
      <c r="K30" s="3">
        <v>5</v>
      </c>
      <c r="L30" s="3">
        <v>5</v>
      </c>
      <c r="M30" s="3">
        <v>2</v>
      </c>
      <c r="N30" s="3">
        <v>4</v>
      </c>
      <c r="O30" s="3">
        <v>2</v>
      </c>
      <c r="P30" s="3">
        <v>7</v>
      </c>
      <c r="Q30" s="3">
        <v>6</v>
      </c>
      <c r="R30" s="3">
        <v>2</v>
      </c>
      <c r="S30" s="3">
        <v>7</v>
      </c>
      <c r="T30" s="3">
        <v>5</v>
      </c>
      <c r="U30" s="3">
        <v>7</v>
      </c>
      <c r="V30" s="2"/>
    </row>
    <row r="31" spans="1:22" x14ac:dyDescent="0.4">
      <c r="A31" s="3" t="s">
        <v>98</v>
      </c>
      <c r="B31" s="3">
        <v>4</v>
      </c>
      <c r="C31" s="3">
        <v>1</v>
      </c>
      <c r="D31" s="3">
        <v>13</v>
      </c>
      <c r="E31" s="3">
        <v>0</v>
      </c>
      <c r="F31" s="3">
        <v>2</v>
      </c>
      <c r="G31" s="3">
        <v>2</v>
      </c>
      <c r="H31" s="3">
        <v>4</v>
      </c>
      <c r="I31" s="3">
        <v>14</v>
      </c>
      <c r="J31" s="3">
        <v>1</v>
      </c>
      <c r="K31" s="3">
        <v>3</v>
      </c>
      <c r="L31" s="3">
        <v>6</v>
      </c>
      <c r="M31" s="3">
        <v>15</v>
      </c>
      <c r="N31" s="3">
        <v>9</v>
      </c>
      <c r="O31" s="3">
        <v>16</v>
      </c>
      <c r="P31" s="3">
        <v>5</v>
      </c>
      <c r="Q31" s="3">
        <v>11</v>
      </c>
      <c r="R31" s="3">
        <v>10</v>
      </c>
      <c r="S31" s="3">
        <v>1</v>
      </c>
      <c r="T31" s="3">
        <v>1</v>
      </c>
      <c r="U31" s="3">
        <v>16</v>
      </c>
      <c r="V31" s="2"/>
    </row>
    <row r="32" spans="1:22" x14ac:dyDescent="0.4">
      <c r="A32" s="3" t="s">
        <v>99</v>
      </c>
      <c r="B32" s="3">
        <v>3</v>
      </c>
      <c r="C32" s="3">
        <v>4</v>
      </c>
      <c r="D32" s="3">
        <v>3</v>
      </c>
      <c r="E32" s="3">
        <v>1</v>
      </c>
      <c r="F32" s="3">
        <v>3</v>
      </c>
      <c r="G32" s="3">
        <v>3</v>
      </c>
      <c r="H32" s="3">
        <v>2</v>
      </c>
      <c r="I32" s="3">
        <v>3</v>
      </c>
      <c r="J32" s="3">
        <v>3</v>
      </c>
      <c r="K32" s="3">
        <v>2</v>
      </c>
      <c r="L32" s="3">
        <v>3</v>
      </c>
      <c r="M32" s="3">
        <v>4</v>
      </c>
      <c r="N32" s="3">
        <v>4</v>
      </c>
      <c r="O32" s="3">
        <v>3</v>
      </c>
      <c r="P32" s="3">
        <v>2</v>
      </c>
      <c r="Q32" s="3">
        <v>3</v>
      </c>
      <c r="R32" s="3">
        <v>4</v>
      </c>
      <c r="S32" s="3">
        <v>3</v>
      </c>
      <c r="T32" s="3">
        <v>3</v>
      </c>
      <c r="U32" s="3">
        <v>2</v>
      </c>
      <c r="V32" s="2"/>
    </row>
    <row r="33" spans="1:22" x14ac:dyDescent="0.4">
      <c r="A33" s="3" t="s">
        <v>100</v>
      </c>
      <c r="B33" s="3">
        <v>5</v>
      </c>
      <c r="C33" s="3">
        <v>6</v>
      </c>
      <c r="D33" s="3">
        <v>4</v>
      </c>
      <c r="E33" s="3">
        <v>6</v>
      </c>
      <c r="F33" s="3">
        <v>7</v>
      </c>
      <c r="G33" s="3">
        <v>1</v>
      </c>
      <c r="H33" s="3">
        <v>6</v>
      </c>
      <c r="I33" s="3">
        <v>1</v>
      </c>
      <c r="J33" s="3">
        <v>1</v>
      </c>
      <c r="K33" s="3">
        <v>1</v>
      </c>
      <c r="L33" s="3">
        <v>4</v>
      </c>
      <c r="M33" s="3">
        <v>1</v>
      </c>
      <c r="N33" s="3">
        <v>1</v>
      </c>
      <c r="O33" s="3">
        <v>5</v>
      </c>
      <c r="P33" s="3">
        <v>5</v>
      </c>
      <c r="Q33" s="3">
        <v>3</v>
      </c>
      <c r="R33" s="3">
        <v>1</v>
      </c>
      <c r="S33" s="3">
        <v>6</v>
      </c>
      <c r="T33" s="3">
        <v>4</v>
      </c>
      <c r="U33" s="3">
        <v>2</v>
      </c>
      <c r="V33" s="2"/>
    </row>
    <row r="34" spans="1:22" x14ac:dyDescent="0.4">
      <c r="A34" s="3" t="s">
        <v>101</v>
      </c>
      <c r="B34" s="3">
        <v>6</v>
      </c>
      <c r="C34" s="3">
        <v>4</v>
      </c>
      <c r="D34" s="3">
        <v>4</v>
      </c>
      <c r="E34" s="3">
        <v>1</v>
      </c>
      <c r="F34" s="3">
        <v>5</v>
      </c>
      <c r="G34" s="3">
        <v>1</v>
      </c>
      <c r="H34" s="3">
        <v>4</v>
      </c>
      <c r="I34" s="3">
        <v>4</v>
      </c>
      <c r="J34" s="3">
        <v>2</v>
      </c>
      <c r="K34" s="3">
        <v>4</v>
      </c>
      <c r="L34" s="3">
        <v>4</v>
      </c>
      <c r="M34" s="3">
        <v>1</v>
      </c>
      <c r="N34" s="3">
        <v>1</v>
      </c>
      <c r="O34" s="3">
        <v>4</v>
      </c>
      <c r="P34" s="3">
        <v>1</v>
      </c>
      <c r="Q34" s="3">
        <v>4</v>
      </c>
      <c r="R34" s="3">
        <v>2</v>
      </c>
      <c r="S34" s="3">
        <v>5</v>
      </c>
      <c r="T34" s="3">
        <v>4</v>
      </c>
      <c r="U34" s="3">
        <v>1</v>
      </c>
    </row>
    <row r="35" spans="1:22" x14ac:dyDescent="0.4">
      <c r="A35" s="3" t="s">
        <v>1171</v>
      </c>
      <c r="B35" s="3">
        <v>2</v>
      </c>
      <c r="C35" s="3">
        <v>4</v>
      </c>
      <c r="D35" s="3">
        <v>4</v>
      </c>
      <c r="E35" s="3">
        <v>0</v>
      </c>
      <c r="F35" s="3">
        <v>0</v>
      </c>
      <c r="G35" s="3">
        <v>4</v>
      </c>
      <c r="H35" s="3">
        <v>0</v>
      </c>
      <c r="I35" s="3">
        <v>4</v>
      </c>
      <c r="J35" s="3">
        <v>4</v>
      </c>
      <c r="K35" s="3">
        <v>3</v>
      </c>
      <c r="L35" s="3">
        <v>3</v>
      </c>
      <c r="M35" s="3">
        <v>4</v>
      </c>
      <c r="N35" s="3">
        <v>2</v>
      </c>
      <c r="O35" s="3">
        <v>3</v>
      </c>
      <c r="P35" s="3">
        <v>0</v>
      </c>
      <c r="Q35" s="3">
        <v>4</v>
      </c>
      <c r="R35" s="3">
        <v>2</v>
      </c>
      <c r="S35" s="3">
        <v>4</v>
      </c>
      <c r="T35" s="3">
        <v>3</v>
      </c>
      <c r="U35" s="3">
        <v>0</v>
      </c>
    </row>
    <row r="36" spans="1:22" x14ac:dyDescent="0.4">
      <c r="A36" s="3" t="s">
        <v>1172</v>
      </c>
      <c r="B36" s="3">
        <v>2</v>
      </c>
      <c r="C36" s="3">
        <v>2</v>
      </c>
      <c r="D36" s="3">
        <v>2</v>
      </c>
      <c r="E36" s="3">
        <v>0</v>
      </c>
      <c r="F36" s="3">
        <v>0</v>
      </c>
      <c r="G36" s="3">
        <v>2</v>
      </c>
      <c r="H36" s="3">
        <v>2</v>
      </c>
      <c r="I36" s="3">
        <v>3</v>
      </c>
      <c r="J36" s="3">
        <v>3</v>
      </c>
      <c r="K36" s="3">
        <v>3</v>
      </c>
      <c r="L36" s="3">
        <v>3</v>
      </c>
      <c r="M36" s="3">
        <v>2</v>
      </c>
      <c r="N36" s="3">
        <v>3</v>
      </c>
      <c r="O36" s="3">
        <v>2</v>
      </c>
      <c r="P36" s="3">
        <v>0</v>
      </c>
      <c r="Q36" s="3">
        <v>3</v>
      </c>
      <c r="R36" s="3">
        <v>3</v>
      </c>
      <c r="S36" s="3">
        <v>4</v>
      </c>
      <c r="T36" s="3">
        <v>2</v>
      </c>
      <c r="U36" s="3">
        <v>1</v>
      </c>
    </row>
    <row r="37" spans="1:22" x14ac:dyDescent="0.4">
      <c r="A37" s="4" t="s">
        <v>109</v>
      </c>
      <c r="B37" s="3">
        <v>1</v>
      </c>
      <c r="C37" s="3">
        <v>4</v>
      </c>
      <c r="D37" s="3">
        <v>3</v>
      </c>
      <c r="E37" s="3">
        <v>1</v>
      </c>
      <c r="F37" s="3">
        <v>0</v>
      </c>
      <c r="G37" s="3">
        <v>2</v>
      </c>
      <c r="H37" s="3">
        <v>0</v>
      </c>
      <c r="I37" s="3">
        <v>4</v>
      </c>
      <c r="J37" s="3">
        <v>2</v>
      </c>
      <c r="K37" s="3">
        <v>3</v>
      </c>
      <c r="L37" s="3">
        <v>3</v>
      </c>
      <c r="M37" s="3">
        <v>2</v>
      </c>
      <c r="N37" s="3">
        <v>3</v>
      </c>
      <c r="O37" s="3">
        <v>3</v>
      </c>
      <c r="P37" s="3">
        <v>0</v>
      </c>
      <c r="Q37" s="3">
        <v>3</v>
      </c>
      <c r="R37" s="3">
        <v>4</v>
      </c>
      <c r="S37" s="3">
        <v>4</v>
      </c>
      <c r="T37" s="3">
        <v>1</v>
      </c>
      <c r="U37" s="3">
        <v>0</v>
      </c>
    </row>
    <row r="38" spans="1:22" x14ac:dyDescent="0.4">
      <c r="A38" s="4" t="s">
        <v>110</v>
      </c>
      <c r="B38" s="3">
        <v>2</v>
      </c>
      <c r="C38" s="3">
        <v>4</v>
      </c>
      <c r="D38" s="3">
        <v>2</v>
      </c>
      <c r="E38" s="3">
        <v>0</v>
      </c>
      <c r="F38" s="3">
        <v>0</v>
      </c>
      <c r="G38" s="3">
        <v>3</v>
      </c>
      <c r="H38" s="3">
        <v>0</v>
      </c>
      <c r="I38" s="3">
        <v>2</v>
      </c>
      <c r="J38" s="3">
        <v>2</v>
      </c>
      <c r="K38" s="3">
        <v>3</v>
      </c>
      <c r="L38" s="3">
        <v>3</v>
      </c>
      <c r="M38" s="3">
        <v>2</v>
      </c>
      <c r="N38" s="3">
        <v>1</v>
      </c>
      <c r="O38" s="3">
        <v>3</v>
      </c>
      <c r="P38" s="3">
        <v>1</v>
      </c>
      <c r="Q38" s="3">
        <v>3</v>
      </c>
      <c r="R38" s="3">
        <v>2</v>
      </c>
      <c r="S38" s="3">
        <v>4</v>
      </c>
      <c r="T38" s="3">
        <v>3</v>
      </c>
      <c r="U38" s="3">
        <v>0</v>
      </c>
    </row>
    <row r="39" spans="1:22" x14ac:dyDescent="0.4">
      <c r="A39" s="4" t="s">
        <v>111</v>
      </c>
      <c r="B39" s="3">
        <v>2</v>
      </c>
      <c r="C39" s="3">
        <v>4</v>
      </c>
      <c r="D39" s="3">
        <v>2</v>
      </c>
      <c r="E39" s="3">
        <v>0</v>
      </c>
      <c r="F39" s="3">
        <v>0</v>
      </c>
      <c r="G39" s="3">
        <v>2</v>
      </c>
      <c r="H39" s="3">
        <v>0</v>
      </c>
      <c r="I39" s="3">
        <v>4</v>
      </c>
      <c r="J39" s="3">
        <v>3</v>
      </c>
      <c r="K39" s="3">
        <v>3</v>
      </c>
      <c r="L39" s="3">
        <v>3</v>
      </c>
      <c r="M39" s="3">
        <v>4</v>
      </c>
      <c r="N39" s="3">
        <v>3</v>
      </c>
      <c r="O39" s="3">
        <v>3</v>
      </c>
      <c r="P39" s="3">
        <v>0</v>
      </c>
      <c r="Q39" s="3">
        <v>3</v>
      </c>
      <c r="R39" s="3">
        <v>4</v>
      </c>
      <c r="S39" s="3">
        <v>4</v>
      </c>
      <c r="T39" s="3">
        <v>2</v>
      </c>
      <c r="U39" s="3">
        <v>0</v>
      </c>
    </row>
    <row r="40" spans="1:22" x14ac:dyDescent="0.4">
      <c r="A40" s="4" t="s">
        <v>112</v>
      </c>
      <c r="B40" s="3">
        <v>2</v>
      </c>
      <c r="C40" s="3">
        <v>4</v>
      </c>
      <c r="D40" s="3">
        <v>3</v>
      </c>
      <c r="E40" s="3">
        <v>0</v>
      </c>
      <c r="F40" s="3">
        <v>0</v>
      </c>
      <c r="G40" s="3">
        <v>3</v>
      </c>
      <c r="H40" s="3">
        <v>1</v>
      </c>
      <c r="I40" s="3">
        <v>4</v>
      </c>
      <c r="J40" s="3">
        <v>4</v>
      </c>
      <c r="K40" s="3">
        <v>3</v>
      </c>
      <c r="L40" s="3">
        <v>3</v>
      </c>
      <c r="M40" s="3">
        <v>4</v>
      </c>
      <c r="N40" s="3">
        <v>3</v>
      </c>
      <c r="O40" s="3">
        <v>3</v>
      </c>
      <c r="P40" s="3">
        <v>1</v>
      </c>
      <c r="Q40" s="3">
        <v>3</v>
      </c>
      <c r="R40" s="3">
        <v>4</v>
      </c>
      <c r="S40" s="3">
        <v>4</v>
      </c>
      <c r="T40" s="3">
        <v>3</v>
      </c>
      <c r="U40" s="3">
        <v>0</v>
      </c>
    </row>
    <row r="41" spans="1:22" x14ac:dyDescent="0.4">
      <c r="A41" s="4" t="s">
        <v>113</v>
      </c>
      <c r="B41" s="3">
        <v>2</v>
      </c>
      <c r="C41" s="3">
        <v>4</v>
      </c>
      <c r="D41" s="3">
        <v>3</v>
      </c>
      <c r="E41" s="3">
        <v>0</v>
      </c>
      <c r="F41" s="3">
        <v>0</v>
      </c>
      <c r="G41" s="3">
        <v>3</v>
      </c>
      <c r="H41" s="3">
        <v>0</v>
      </c>
      <c r="I41" s="3">
        <v>3</v>
      </c>
      <c r="J41" s="3">
        <v>4</v>
      </c>
      <c r="K41" s="3">
        <v>3</v>
      </c>
      <c r="L41" s="3">
        <v>3</v>
      </c>
      <c r="M41" s="3">
        <v>4</v>
      </c>
      <c r="N41" s="3">
        <v>3</v>
      </c>
      <c r="O41" s="3">
        <v>3</v>
      </c>
      <c r="P41" s="3">
        <v>0</v>
      </c>
      <c r="Q41" s="3">
        <v>3</v>
      </c>
      <c r="R41" s="3">
        <v>4</v>
      </c>
      <c r="S41" s="3">
        <v>4</v>
      </c>
      <c r="T41" s="3">
        <v>2</v>
      </c>
      <c r="U41" s="3">
        <v>0</v>
      </c>
    </row>
    <row r="42" spans="1:22" x14ac:dyDescent="0.4">
      <c r="A42" s="4" t="s">
        <v>114</v>
      </c>
      <c r="B42" s="3">
        <v>2</v>
      </c>
      <c r="C42" s="3">
        <v>4</v>
      </c>
      <c r="D42" s="3">
        <v>2</v>
      </c>
      <c r="E42" s="3">
        <v>0</v>
      </c>
      <c r="F42" s="3">
        <v>0</v>
      </c>
      <c r="G42" s="3">
        <v>3</v>
      </c>
      <c r="H42" s="3">
        <v>0</v>
      </c>
      <c r="I42" s="3">
        <v>3</v>
      </c>
      <c r="J42" s="3">
        <v>4</v>
      </c>
      <c r="K42" s="3">
        <v>3</v>
      </c>
      <c r="L42" s="3">
        <v>3</v>
      </c>
      <c r="M42" s="3">
        <v>4</v>
      </c>
      <c r="N42" s="3">
        <v>3</v>
      </c>
      <c r="O42" s="3">
        <v>3</v>
      </c>
      <c r="P42" s="3">
        <v>0</v>
      </c>
      <c r="Q42" s="3">
        <v>3</v>
      </c>
      <c r="R42" s="3">
        <v>3</v>
      </c>
      <c r="S42" s="3">
        <v>4</v>
      </c>
      <c r="T42" s="3">
        <v>2</v>
      </c>
      <c r="U42" s="3">
        <v>0</v>
      </c>
    </row>
    <row r="43" spans="1:22" x14ac:dyDescent="0.4">
      <c r="A43" s="4" t="s">
        <v>115</v>
      </c>
      <c r="B43" s="3">
        <v>3</v>
      </c>
      <c r="C43" s="3">
        <v>4</v>
      </c>
      <c r="D43" s="3">
        <v>2</v>
      </c>
      <c r="E43" s="3">
        <v>0</v>
      </c>
      <c r="F43" s="3">
        <v>0</v>
      </c>
      <c r="G43" s="3">
        <v>2</v>
      </c>
      <c r="H43" s="3">
        <v>0</v>
      </c>
      <c r="I43" s="3">
        <v>4</v>
      </c>
      <c r="J43" s="3">
        <v>3</v>
      </c>
      <c r="K43" s="3">
        <v>3</v>
      </c>
      <c r="L43" s="3">
        <v>3</v>
      </c>
      <c r="M43" s="3">
        <v>2</v>
      </c>
      <c r="N43" s="3">
        <v>3</v>
      </c>
      <c r="O43" s="3">
        <v>3</v>
      </c>
      <c r="P43" s="3">
        <v>0</v>
      </c>
      <c r="Q43" s="3">
        <v>3</v>
      </c>
      <c r="R43" s="3">
        <v>3</v>
      </c>
      <c r="S43" s="3">
        <v>4</v>
      </c>
      <c r="T43" s="3">
        <v>2</v>
      </c>
      <c r="U43" s="3">
        <v>0</v>
      </c>
    </row>
    <row r="44" spans="1:22" x14ac:dyDescent="0.4">
      <c r="A44" s="4" t="s">
        <v>116</v>
      </c>
      <c r="B44" s="3">
        <v>2</v>
      </c>
      <c r="C44" s="3">
        <v>4</v>
      </c>
      <c r="D44" s="3">
        <v>2</v>
      </c>
      <c r="E44" s="3">
        <v>0</v>
      </c>
      <c r="F44" s="3">
        <v>0</v>
      </c>
      <c r="G44" s="3">
        <v>2</v>
      </c>
      <c r="H44" s="3">
        <v>0</v>
      </c>
      <c r="I44" s="3">
        <v>4</v>
      </c>
      <c r="J44" s="3">
        <v>4</v>
      </c>
      <c r="K44" s="3">
        <v>3</v>
      </c>
      <c r="L44" s="3">
        <v>3</v>
      </c>
      <c r="M44" s="3">
        <v>2</v>
      </c>
      <c r="N44" s="3">
        <v>3</v>
      </c>
      <c r="O44" s="3">
        <v>3</v>
      </c>
      <c r="P44" s="3">
        <v>0</v>
      </c>
      <c r="Q44" s="3">
        <v>3</v>
      </c>
      <c r="R44" s="3">
        <v>4</v>
      </c>
      <c r="S44" s="3">
        <v>4</v>
      </c>
      <c r="T44" s="3">
        <v>3</v>
      </c>
      <c r="U44" s="3">
        <v>0</v>
      </c>
    </row>
    <row r="45" spans="1:22" x14ac:dyDescent="0.4">
      <c r="A45" s="4" t="s">
        <v>1173</v>
      </c>
      <c r="B45" s="3">
        <v>3</v>
      </c>
      <c r="C45" s="3">
        <v>4</v>
      </c>
      <c r="D45" s="3">
        <v>4</v>
      </c>
      <c r="E45" s="3">
        <v>0</v>
      </c>
      <c r="F45" s="3">
        <v>0</v>
      </c>
      <c r="G45" s="3">
        <v>3</v>
      </c>
      <c r="H45" s="3">
        <v>0</v>
      </c>
      <c r="I45" s="3">
        <v>4</v>
      </c>
      <c r="J45" s="3">
        <v>4</v>
      </c>
      <c r="K45" s="3">
        <v>4</v>
      </c>
      <c r="L45" s="3">
        <v>3</v>
      </c>
      <c r="M45" s="3">
        <v>4</v>
      </c>
      <c r="N45" s="3">
        <v>3</v>
      </c>
      <c r="O45" s="3">
        <v>4</v>
      </c>
      <c r="P45" s="3">
        <v>0</v>
      </c>
      <c r="Q45" s="3">
        <v>4</v>
      </c>
      <c r="R45" s="3">
        <v>4</v>
      </c>
      <c r="S45" s="3">
        <v>4</v>
      </c>
      <c r="T45" s="3">
        <v>4</v>
      </c>
      <c r="U45" s="3">
        <v>0</v>
      </c>
    </row>
    <row r="46" spans="1:22" x14ac:dyDescent="0.4">
      <c r="A46" s="4" t="s">
        <v>118</v>
      </c>
      <c r="B46" s="3">
        <v>4</v>
      </c>
      <c r="C46" s="3">
        <v>4</v>
      </c>
      <c r="D46" s="3">
        <v>4</v>
      </c>
      <c r="E46" s="3">
        <v>0</v>
      </c>
      <c r="F46" s="3">
        <v>0</v>
      </c>
      <c r="G46" s="3">
        <v>3</v>
      </c>
      <c r="H46" s="3">
        <v>0</v>
      </c>
      <c r="I46" s="3">
        <v>4</v>
      </c>
      <c r="J46" s="3">
        <v>4</v>
      </c>
      <c r="K46" s="3">
        <v>4</v>
      </c>
      <c r="L46" s="3">
        <v>3</v>
      </c>
      <c r="M46" s="3">
        <v>4</v>
      </c>
      <c r="N46" s="3">
        <v>3</v>
      </c>
      <c r="O46" s="3">
        <v>4</v>
      </c>
      <c r="P46" s="3">
        <v>0</v>
      </c>
      <c r="Q46" s="3">
        <v>4</v>
      </c>
      <c r="R46" s="3">
        <v>4</v>
      </c>
      <c r="S46" s="3">
        <v>4</v>
      </c>
      <c r="T46" s="3">
        <v>2</v>
      </c>
      <c r="U46" s="3">
        <v>0</v>
      </c>
    </row>
    <row r="47" spans="1:22" x14ac:dyDescent="0.4">
      <c r="A47" s="8" t="s">
        <v>102</v>
      </c>
      <c r="B47" s="3" t="s">
        <v>1998</v>
      </c>
      <c r="C47" s="3" t="s">
        <v>1999</v>
      </c>
      <c r="D47" s="3" t="s">
        <v>654</v>
      </c>
      <c r="E47" s="3" t="s">
        <v>2001</v>
      </c>
      <c r="F47" s="3" t="s">
        <v>2032</v>
      </c>
      <c r="G47" s="3" t="s">
        <v>2002</v>
      </c>
      <c r="H47" s="3" t="s">
        <v>650</v>
      </c>
      <c r="I47" s="3" t="s">
        <v>2004</v>
      </c>
      <c r="J47" s="3" t="s">
        <v>1999</v>
      </c>
      <c r="K47" s="3" t="s">
        <v>2033</v>
      </c>
      <c r="L47" s="3" t="s">
        <v>2005</v>
      </c>
      <c r="M47" s="3" t="s">
        <v>2002</v>
      </c>
      <c r="N47" s="3" t="s">
        <v>2034</v>
      </c>
      <c r="O47" s="3" t="s">
        <v>2006</v>
      </c>
      <c r="P47" s="3" t="s">
        <v>639</v>
      </c>
      <c r="Q47" s="3" t="s">
        <v>2032</v>
      </c>
      <c r="R47" s="3" t="s">
        <v>2007</v>
      </c>
      <c r="S47" s="3" t="s">
        <v>627</v>
      </c>
      <c r="T47" s="3" t="s">
        <v>2008</v>
      </c>
      <c r="U47" s="3" t="s">
        <v>2009</v>
      </c>
    </row>
    <row r="48" spans="1:22" x14ac:dyDescent="0.4">
      <c r="A48" s="8" t="s">
        <v>103</v>
      </c>
      <c r="B48" s="9" t="s">
        <v>669</v>
      </c>
      <c r="C48" s="3" t="s">
        <v>2010</v>
      </c>
      <c r="D48" s="3" t="s">
        <v>2035</v>
      </c>
      <c r="E48" s="3" t="s">
        <v>2036</v>
      </c>
      <c r="F48" s="3" t="s">
        <v>608</v>
      </c>
      <c r="G48" s="3" t="s">
        <v>2010</v>
      </c>
      <c r="H48" s="3" t="s">
        <v>2013</v>
      </c>
      <c r="I48" s="3" t="s">
        <v>2014</v>
      </c>
      <c r="J48" s="3" t="s">
        <v>2011</v>
      </c>
      <c r="K48" s="3" t="s">
        <v>2037</v>
      </c>
      <c r="L48" s="3" t="s">
        <v>2015</v>
      </c>
      <c r="M48" s="3" t="s">
        <v>2011</v>
      </c>
      <c r="N48" s="3" t="s">
        <v>2011</v>
      </c>
      <c r="O48" s="3" t="s">
        <v>2036</v>
      </c>
      <c r="P48" s="3" t="s">
        <v>2012</v>
      </c>
      <c r="Q48" s="3" t="s">
        <v>2000</v>
      </c>
      <c r="R48" s="3" t="s">
        <v>2016</v>
      </c>
      <c r="S48" s="3" t="s">
        <v>2012</v>
      </c>
      <c r="T48" s="3" t="s">
        <v>1096</v>
      </c>
      <c r="U48" s="3" t="s">
        <v>2011</v>
      </c>
    </row>
    <row r="49" spans="1:21" x14ac:dyDescent="0.4">
      <c r="A49" s="8" t="s">
        <v>104</v>
      </c>
      <c r="B49" s="9" t="s">
        <v>2017</v>
      </c>
      <c r="C49" s="3" t="s">
        <v>627</v>
      </c>
      <c r="D49" s="3" t="s">
        <v>628</v>
      </c>
      <c r="E49" s="3" t="s">
        <v>2038</v>
      </c>
      <c r="F49" s="3" t="s">
        <v>658</v>
      </c>
      <c r="G49" s="3" t="s">
        <v>627</v>
      </c>
      <c r="H49" s="3" t="s">
        <v>2039</v>
      </c>
      <c r="I49" s="3" t="s">
        <v>637</v>
      </c>
      <c r="J49" s="3" t="s">
        <v>2040</v>
      </c>
      <c r="K49" s="3" t="s">
        <v>622</v>
      </c>
      <c r="L49" s="3" t="s">
        <v>637</v>
      </c>
      <c r="M49" s="3" t="s">
        <v>2018</v>
      </c>
      <c r="N49" s="3" t="s">
        <v>1046</v>
      </c>
      <c r="O49" s="3" t="s">
        <v>658</v>
      </c>
      <c r="P49" s="3" t="s">
        <v>2003</v>
      </c>
      <c r="Q49" s="3" t="s">
        <v>2012</v>
      </c>
      <c r="R49" s="3" t="s">
        <v>2036</v>
      </c>
      <c r="S49" s="3" t="s">
        <v>2013</v>
      </c>
      <c r="T49" s="3" t="s">
        <v>1046</v>
      </c>
      <c r="U49" s="3" t="s">
        <v>2020</v>
      </c>
    </row>
    <row r="50" spans="1:21" x14ac:dyDescent="0.4">
      <c r="A50" s="8" t="s">
        <v>105</v>
      </c>
      <c r="B50" s="9" t="s">
        <v>2012</v>
      </c>
      <c r="C50" s="3" t="s">
        <v>641</v>
      </c>
      <c r="D50" s="3" t="s">
        <v>2035</v>
      </c>
      <c r="E50" s="3" t="s">
        <v>608</v>
      </c>
      <c r="F50" s="3" t="s">
        <v>607</v>
      </c>
      <c r="G50" s="3" t="s">
        <v>2011</v>
      </c>
      <c r="H50" s="3" t="s">
        <v>622</v>
      </c>
      <c r="I50" s="3" t="s">
        <v>2011</v>
      </c>
      <c r="J50" s="3" t="s">
        <v>2012</v>
      </c>
      <c r="K50" s="3" t="s">
        <v>627</v>
      </c>
      <c r="L50" s="3" t="s">
        <v>2035</v>
      </c>
      <c r="M50" s="3" t="s">
        <v>607</v>
      </c>
      <c r="N50" s="3" t="s">
        <v>2012</v>
      </c>
      <c r="O50" s="3" t="s">
        <v>607</v>
      </c>
      <c r="P50" s="3" t="s">
        <v>2012</v>
      </c>
      <c r="Q50" s="3" t="s">
        <v>2035</v>
      </c>
      <c r="R50" s="3" t="s">
        <v>2011</v>
      </c>
      <c r="S50" s="3" t="s">
        <v>2010</v>
      </c>
      <c r="T50" s="3" t="s">
        <v>607</v>
      </c>
      <c r="U50" s="3" t="s">
        <v>607</v>
      </c>
    </row>
    <row r="51" spans="1:21" x14ac:dyDescent="0.4">
      <c r="A51" s="8" t="s">
        <v>106</v>
      </c>
      <c r="B51" s="10" t="s">
        <v>2041</v>
      </c>
      <c r="C51" s="3" t="s">
        <v>2021</v>
      </c>
      <c r="D51" s="3" t="s">
        <v>2022</v>
      </c>
      <c r="E51" s="3" t="s">
        <v>634</v>
      </c>
      <c r="F51" s="3" t="s">
        <v>2003</v>
      </c>
      <c r="G51" s="3" t="s">
        <v>2012</v>
      </c>
      <c r="H51" s="3" t="s">
        <v>622</v>
      </c>
      <c r="I51" s="3" t="s">
        <v>2017</v>
      </c>
      <c r="J51" s="3" t="s">
        <v>2042</v>
      </c>
      <c r="K51" s="3" t="s">
        <v>615</v>
      </c>
      <c r="L51" s="3" t="s">
        <v>2035</v>
      </c>
      <c r="M51" s="3" t="s">
        <v>2019</v>
      </c>
      <c r="N51" s="3" t="s">
        <v>1119</v>
      </c>
      <c r="O51" s="3" t="s">
        <v>2000</v>
      </c>
      <c r="P51" s="3" t="s">
        <v>2021</v>
      </c>
      <c r="Q51" s="3" t="s">
        <v>2043</v>
      </c>
      <c r="R51" s="3" t="s">
        <v>2037</v>
      </c>
      <c r="S51" s="3" t="s">
        <v>2021</v>
      </c>
      <c r="T51" s="3" t="s">
        <v>2011</v>
      </c>
      <c r="U51" s="3" t="s">
        <v>2012</v>
      </c>
    </row>
    <row r="52" spans="1:21" x14ac:dyDescent="0.4">
      <c r="A52" s="8" t="s">
        <v>119</v>
      </c>
      <c r="B52" s="3" t="s">
        <v>2044</v>
      </c>
      <c r="C52" s="3" t="s">
        <v>645</v>
      </c>
      <c r="D52" s="3" t="s">
        <v>608</v>
      </c>
      <c r="E52" s="3" t="s">
        <v>2018</v>
      </c>
      <c r="F52" s="3" t="s">
        <v>2036</v>
      </c>
      <c r="G52" s="3" t="s">
        <v>608</v>
      </c>
      <c r="H52" s="3" t="s">
        <v>2036</v>
      </c>
      <c r="I52" s="3" t="s">
        <v>2019</v>
      </c>
      <c r="J52" s="3" t="s">
        <v>2019</v>
      </c>
      <c r="K52" s="3" t="s">
        <v>608</v>
      </c>
      <c r="L52" s="3" t="s">
        <v>2012</v>
      </c>
      <c r="M52" s="3" t="s">
        <v>608</v>
      </c>
      <c r="N52" s="3" t="s">
        <v>628</v>
      </c>
      <c r="O52" s="3" t="s">
        <v>2019</v>
      </c>
      <c r="P52" s="3" t="s">
        <v>628</v>
      </c>
      <c r="Q52" s="3" t="s">
        <v>664</v>
      </c>
      <c r="R52" s="3" t="s">
        <v>608</v>
      </c>
      <c r="S52" s="3" t="s">
        <v>2016</v>
      </c>
      <c r="T52" s="3" t="s">
        <v>2019</v>
      </c>
      <c r="U52" s="3" t="s">
        <v>628</v>
      </c>
    </row>
    <row r="53" spans="1:21" x14ac:dyDescent="0.4">
      <c r="A53" s="8" t="s">
        <v>120</v>
      </c>
      <c r="B53" s="3" t="s">
        <v>2023</v>
      </c>
      <c r="C53" s="3" t="s">
        <v>2012</v>
      </c>
      <c r="D53" s="3" t="s">
        <v>2024</v>
      </c>
      <c r="E53" s="3" t="s">
        <v>2025</v>
      </c>
      <c r="F53" s="3" t="s">
        <v>2045</v>
      </c>
      <c r="G53" s="3" t="s">
        <v>2012</v>
      </c>
      <c r="H53" s="3" t="s">
        <v>2026</v>
      </c>
      <c r="I53" s="3" t="s">
        <v>2027</v>
      </c>
      <c r="J53" s="3" t="s">
        <v>2040</v>
      </c>
      <c r="K53" s="3" t="s">
        <v>2028</v>
      </c>
      <c r="L53" s="3" t="s">
        <v>2014</v>
      </c>
      <c r="M53" s="3" t="s">
        <v>2012</v>
      </c>
      <c r="N53" s="3" t="s">
        <v>2029</v>
      </c>
      <c r="O53" s="3" t="s">
        <v>631</v>
      </c>
      <c r="P53" s="3" t="s">
        <v>2046</v>
      </c>
      <c r="Q53" s="3" t="s">
        <v>1323</v>
      </c>
      <c r="R53" s="3" t="s">
        <v>2031</v>
      </c>
      <c r="S53" s="3" t="s">
        <v>656</v>
      </c>
      <c r="T53" s="3" t="s">
        <v>642</v>
      </c>
      <c r="U53" s="3" t="s">
        <v>2030</v>
      </c>
    </row>
    <row r="54" spans="1:21" x14ac:dyDescent="0.4">
      <c r="A54" s="3" t="s">
        <v>598</v>
      </c>
      <c r="B54" s="3">
        <v>1</v>
      </c>
      <c r="C54" s="3">
        <v>2</v>
      </c>
      <c r="D54" s="3">
        <v>1</v>
      </c>
      <c r="E54" s="3">
        <v>1</v>
      </c>
      <c r="F54" s="3">
        <v>2</v>
      </c>
      <c r="G54" s="3">
        <v>2</v>
      </c>
      <c r="H54" s="3">
        <v>2</v>
      </c>
      <c r="I54" s="3">
        <v>2</v>
      </c>
      <c r="J54" s="3">
        <v>1</v>
      </c>
      <c r="K54" s="3">
        <v>2</v>
      </c>
      <c r="L54" s="3">
        <v>1</v>
      </c>
      <c r="M54" s="3">
        <v>1</v>
      </c>
      <c r="N54" s="3">
        <v>2</v>
      </c>
      <c r="O54" s="3">
        <v>2</v>
      </c>
      <c r="P54" s="3">
        <v>2</v>
      </c>
      <c r="Q54" s="3">
        <v>2</v>
      </c>
      <c r="R54" s="3">
        <v>1</v>
      </c>
      <c r="S54" s="3">
        <v>2</v>
      </c>
      <c r="T54" s="3">
        <v>1</v>
      </c>
      <c r="U54" s="3">
        <v>1</v>
      </c>
    </row>
    <row r="55" spans="1:21" x14ac:dyDescent="0.4">
      <c r="A55" s="3"/>
      <c r="B55" s="3" t="s">
        <v>1175</v>
      </c>
      <c r="C55" s="3" t="s">
        <v>257</v>
      </c>
      <c r="D55" s="3" t="s">
        <v>258</v>
      </c>
      <c r="E55" s="3" t="s">
        <v>259</v>
      </c>
      <c r="F55" s="3" t="s">
        <v>260</v>
      </c>
      <c r="G55" s="3" t="s">
        <v>261</v>
      </c>
      <c r="H55" s="3" t="s">
        <v>262</v>
      </c>
      <c r="I55" s="3" t="s">
        <v>263</v>
      </c>
      <c r="J55" s="3" t="s">
        <v>264</v>
      </c>
      <c r="K55" s="3" t="s">
        <v>265</v>
      </c>
      <c r="L55" s="3" t="s">
        <v>266</v>
      </c>
      <c r="M55" s="3" t="s">
        <v>267</v>
      </c>
      <c r="N55" s="3" t="s">
        <v>268</v>
      </c>
      <c r="O55" s="3" t="s">
        <v>269</v>
      </c>
      <c r="P55" s="3" t="s">
        <v>270</v>
      </c>
      <c r="Q55" s="3" t="s">
        <v>271</v>
      </c>
      <c r="R55" s="3" t="s">
        <v>272</v>
      </c>
      <c r="S55" s="3" t="s">
        <v>273</v>
      </c>
      <c r="T55" s="3" t="s">
        <v>274</v>
      </c>
      <c r="U55" s="3" t="s">
        <v>275</v>
      </c>
    </row>
    <row r="56" spans="1:21" x14ac:dyDescent="0.4">
      <c r="A56" s="3" t="s">
        <v>0</v>
      </c>
      <c r="B56" s="3">
        <v>2</v>
      </c>
      <c r="C56" s="3">
        <v>2</v>
      </c>
      <c r="D56" s="3">
        <v>2</v>
      </c>
      <c r="E56" s="3">
        <v>2</v>
      </c>
      <c r="F56" s="3">
        <v>1</v>
      </c>
      <c r="G56" s="3">
        <v>2</v>
      </c>
      <c r="H56" s="3">
        <v>2</v>
      </c>
      <c r="I56" s="3">
        <v>2</v>
      </c>
      <c r="J56" s="3">
        <v>1</v>
      </c>
      <c r="K56" s="3">
        <v>1</v>
      </c>
      <c r="L56" s="3">
        <v>2</v>
      </c>
      <c r="M56" s="3">
        <v>0</v>
      </c>
      <c r="N56" s="3">
        <v>1</v>
      </c>
      <c r="O56" s="3">
        <v>1</v>
      </c>
      <c r="P56" s="3">
        <v>2</v>
      </c>
      <c r="Q56" s="3">
        <v>2</v>
      </c>
      <c r="R56" s="3">
        <v>2</v>
      </c>
      <c r="S56" s="3">
        <v>2</v>
      </c>
      <c r="T56" s="3">
        <v>2</v>
      </c>
      <c r="U56" s="3">
        <v>2</v>
      </c>
    </row>
    <row r="57" spans="1:21" x14ac:dyDescent="0.4">
      <c r="A57" s="3" t="s">
        <v>97</v>
      </c>
      <c r="B57" s="3">
        <v>7</v>
      </c>
      <c r="C57" s="3">
        <v>4</v>
      </c>
      <c r="D57" s="3">
        <v>5</v>
      </c>
      <c r="E57" s="3">
        <v>7</v>
      </c>
      <c r="F57" s="3">
        <v>6</v>
      </c>
      <c r="G57" s="3">
        <v>7</v>
      </c>
      <c r="H57" s="3">
        <v>6</v>
      </c>
      <c r="I57" s="3">
        <v>7</v>
      </c>
      <c r="J57" s="3">
        <v>5</v>
      </c>
      <c r="K57" s="3">
        <v>1</v>
      </c>
      <c r="L57" s="3">
        <v>5</v>
      </c>
      <c r="M57" s="3">
        <v>5</v>
      </c>
      <c r="N57" s="3">
        <v>4</v>
      </c>
      <c r="O57" s="3">
        <v>6</v>
      </c>
      <c r="P57" s="3">
        <v>4</v>
      </c>
      <c r="Q57" s="3">
        <v>3</v>
      </c>
      <c r="R57" s="3">
        <v>6</v>
      </c>
      <c r="S57" s="3">
        <v>2</v>
      </c>
      <c r="T57" s="3">
        <v>6</v>
      </c>
      <c r="U57" s="3">
        <v>7</v>
      </c>
    </row>
    <row r="58" spans="1:21" x14ac:dyDescent="0.4">
      <c r="A58" s="3" t="s">
        <v>98</v>
      </c>
      <c r="B58" s="3">
        <v>3</v>
      </c>
      <c r="C58" s="3">
        <v>15</v>
      </c>
      <c r="D58" s="3">
        <v>7</v>
      </c>
      <c r="E58" s="3">
        <v>1</v>
      </c>
      <c r="F58" s="3">
        <v>3</v>
      </c>
      <c r="G58" s="3">
        <v>3</v>
      </c>
      <c r="H58" s="3">
        <v>1</v>
      </c>
      <c r="I58" s="3">
        <v>1</v>
      </c>
      <c r="J58" s="3">
        <v>15</v>
      </c>
      <c r="K58" s="3">
        <v>2</v>
      </c>
      <c r="L58" s="3">
        <v>1</v>
      </c>
      <c r="M58" s="3">
        <v>4</v>
      </c>
      <c r="N58" s="3">
        <v>4</v>
      </c>
      <c r="O58" s="3">
        <v>2</v>
      </c>
      <c r="P58" s="3">
        <v>12</v>
      </c>
      <c r="Q58" s="3">
        <v>14</v>
      </c>
      <c r="R58" s="3">
        <v>5</v>
      </c>
      <c r="S58" s="3">
        <v>14</v>
      </c>
      <c r="T58" s="3">
        <v>6</v>
      </c>
      <c r="U58" s="3">
        <v>15</v>
      </c>
    </row>
    <row r="59" spans="1:21" x14ac:dyDescent="0.4">
      <c r="A59" s="3" t="s">
        <v>99</v>
      </c>
      <c r="B59" s="3">
        <v>2</v>
      </c>
      <c r="C59" s="3">
        <v>3</v>
      </c>
      <c r="D59" s="3">
        <v>3</v>
      </c>
      <c r="E59" s="3">
        <v>2</v>
      </c>
      <c r="F59" s="3">
        <v>2</v>
      </c>
      <c r="G59" s="3">
        <v>2</v>
      </c>
      <c r="H59" s="3">
        <v>2</v>
      </c>
      <c r="I59" s="3">
        <v>2</v>
      </c>
      <c r="J59" s="3">
        <v>3</v>
      </c>
      <c r="K59" s="3">
        <v>3</v>
      </c>
      <c r="L59" s="3">
        <v>3</v>
      </c>
      <c r="M59" s="3">
        <v>3</v>
      </c>
      <c r="N59" s="3">
        <v>3</v>
      </c>
      <c r="O59" s="3">
        <v>1</v>
      </c>
      <c r="P59" s="3">
        <v>3</v>
      </c>
      <c r="Q59" s="3">
        <v>3</v>
      </c>
      <c r="R59" s="3">
        <v>2</v>
      </c>
      <c r="S59" s="3">
        <v>3</v>
      </c>
      <c r="T59" s="3">
        <v>1</v>
      </c>
      <c r="U59" s="3">
        <v>4</v>
      </c>
    </row>
    <row r="60" spans="1:21" x14ac:dyDescent="0.4">
      <c r="A60" s="3" t="s">
        <v>100</v>
      </c>
      <c r="B60" s="3">
        <v>6</v>
      </c>
      <c r="C60" s="3">
        <v>1</v>
      </c>
      <c r="D60" s="3">
        <v>2</v>
      </c>
      <c r="E60" s="3">
        <v>6</v>
      </c>
      <c r="F60" s="3">
        <v>6</v>
      </c>
      <c r="G60" s="3">
        <v>6</v>
      </c>
      <c r="H60" s="3">
        <v>6</v>
      </c>
      <c r="I60" s="3">
        <v>7</v>
      </c>
      <c r="J60" s="3">
        <v>4</v>
      </c>
      <c r="K60" s="3">
        <v>5</v>
      </c>
      <c r="L60" s="3">
        <v>1</v>
      </c>
      <c r="M60" s="3">
        <v>1</v>
      </c>
      <c r="N60" s="3">
        <v>1</v>
      </c>
      <c r="O60" s="3">
        <v>6</v>
      </c>
      <c r="P60" s="3">
        <v>1</v>
      </c>
      <c r="Q60" s="3">
        <v>1</v>
      </c>
      <c r="R60" s="3">
        <v>1</v>
      </c>
      <c r="S60" s="3">
        <v>6</v>
      </c>
      <c r="T60" s="3">
        <v>4</v>
      </c>
      <c r="U60" s="3">
        <v>1</v>
      </c>
    </row>
    <row r="61" spans="1:21" x14ac:dyDescent="0.4">
      <c r="A61" s="3" t="s">
        <v>101</v>
      </c>
      <c r="B61" s="3">
        <v>4</v>
      </c>
      <c r="C61" s="3">
        <v>4</v>
      </c>
      <c r="D61" s="3">
        <v>5</v>
      </c>
      <c r="E61" s="3">
        <v>4</v>
      </c>
      <c r="F61" s="3">
        <v>4</v>
      </c>
      <c r="G61" s="3">
        <v>4</v>
      </c>
      <c r="H61" s="3">
        <v>1</v>
      </c>
      <c r="I61" s="3">
        <v>1</v>
      </c>
      <c r="J61" s="3">
        <v>4</v>
      </c>
      <c r="K61" s="3">
        <v>6</v>
      </c>
      <c r="L61" s="3">
        <v>4</v>
      </c>
      <c r="M61" s="3">
        <v>4</v>
      </c>
      <c r="N61" s="3">
        <v>5</v>
      </c>
      <c r="O61" s="3">
        <v>4</v>
      </c>
      <c r="P61" s="3">
        <v>4</v>
      </c>
      <c r="Q61" s="3">
        <v>4</v>
      </c>
      <c r="R61" s="3">
        <v>4</v>
      </c>
      <c r="S61" s="3">
        <v>4</v>
      </c>
      <c r="T61" s="3">
        <v>1</v>
      </c>
      <c r="U61" s="3">
        <v>4</v>
      </c>
    </row>
    <row r="62" spans="1:21" x14ac:dyDescent="0.4">
      <c r="A62" s="3" t="s">
        <v>1171</v>
      </c>
      <c r="B62" s="3">
        <v>4</v>
      </c>
      <c r="C62" s="3">
        <v>1</v>
      </c>
      <c r="D62" s="3">
        <v>3</v>
      </c>
      <c r="E62" s="3">
        <v>0</v>
      </c>
      <c r="F62" s="3">
        <v>3</v>
      </c>
      <c r="G62" s="3">
        <v>2</v>
      </c>
      <c r="H62" s="3">
        <v>0</v>
      </c>
      <c r="I62" s="3">
        <v>2</v>
      </c>
      <c r="J62" s="3">
        <v>0</v>
      </c>
      <c r="K62" s="3">
        <v>2</v>
      </c>
      <c r="L62" s="3">
        <v>0</v>
      </c>
      <c r="M62" s="3">
        <v>4</v>
      </c>
      <c r="N62" s="3">
        <v>4</v>
      </c>
      <c r="O62" s="3">
        <v>4</v>
      </c>
      <c r="P62" s="3">
        <v>4</v>
      </c>
      <c r="Q62" s="3">
        <v>4</v>
      </c>
      <c r="R62" s="3">
        <v>0</v>
      </c>
      <c r="S62" s="3">
        <v>4</v>
      </c>
      <c r="T62" s="3">
        <v>3</v>
      </c>
      <c r="U62" s="3">
        <v>3</v>
      </c>
    </row>
    <row r="63" spans="1:21" x14ac:dyDescent="0.4">
      <c r="A63" s="3" t="s">
        <v>1172</v>
      </c>
      <c r="B63" s="3">
        <v>3</v>
      </c>
      <c r="C63" s="3">
        <v>2</v>
      </c>
      <c r="D63" s="3">
        <v>3</v>
      </c>
      <c r="E63" s="3">
        <v>2</v>
      </c>
      <c r="F63" s="3">
        <v>0</v>
      </c>
      <c r="G63" s="3">
        <v>1</v>
      </c>
      <c r="H63" s="3">
        <v>2</v>
      </c>
      <c r="I63" s="3">
        <v>0</v>
      </c>
      <c r="J63" s="3">
        <v>0</v>
      </c>
      <c r="K63" s="3">
        <v>2</v>
      </c>
      <c r="L63" s="3">
        <v>2</v>
      </c>
      <c r="M63" s="3">
        <v>2</v>
      </c>
      <c r="N63" s="3">
        <v>3</v>
      </c>
      <c r="O63" s="3">
        <v>3</v>
      </c>
      <c r="P63" s="3">
        <v>3</v>
      </c>
      <c r="Q63" s="3">
        <v>2</v>
      </c>
      <c r="R63" s="3">
        <v>0</v>
      </c>
      <c r="S63" s="3">
        <v>2</v>
      </c>
      <c r="T63" s="3">
        <v>2</v>
      </c>
      <c r="U63" s="3">
        <v>2</v>
      </c>
    </row>
    <row r="64" spans="1:21" x14ac:dyDescent="0.4">
      <c r="A64" s="4" t="s">
        <v>109</v>
      </c>
      <c r="B64" s="3">
        <v>4</v>
      </c>
      <c r="C64" s="3">
        <v>2</v>
      </c>
      <c r="D64" s="3">
        <v>4</v>
      </c>
      <c r="E64" s="3">
        <v>2</v>
      </c>
      <c r="F64" s="3">
        <v>2</v>
      </c>
      <c r="G64" s="3">
        <v>1</v>
      </c>
      <c r="H64" s="3">
        <v>1</v>
      </c>
      <c r="I64" s="3">
        <v>0</v>
      </c>
      <c r="J64" s="3">
        <v>0</v>
      </c>
      <c r="K64" s="3">
        <v>2</v>
      </c>
      <c r="L64" s="3">
        <v>0</v>
      </c>
      <c r="M64" s="3">
        <v>0</v>
      </c>
      <c r="N64" s="3">
        <v>3</v>
      </c>
      <c r="O64" s="3">
        <v>1</v>
      </c>
      <c r="P64" s="3">
        <v>3</v>
      </c>
      <c r="Q64" s="3">
        <v>3</v>
      </c>
      <c r="R64" s="3">
        <v>0</v>
      </c>
      <c r="S64" s="3">
        <v>3</v>
      </c>
      <c r="T64" s="3">
        <v>3</v>
      </c>
      <c r="U64" s="3">
        <v>3</v>
      </c>
    </row>
    <row r="65" spans="1:21" x14ac:dyDescent="0.4">
      <c r="A65" s="4" t="s">
        <v>110</v>
      </c>
      <c r="B65" s="3">
        <v>4</v>
      </c>
      <c r="C65" s="3">
        <v>1</v>
      </c>
      <c r="D65" s="3">
        <v>4</v>
      </c>
      <c r="E65" s="3">
        <v>3</v>
      </c>
      <c r="F65" s="3">
        <v>3</v>
      </c>
      <c r="G65" s="3">
        <v>1</v>
      </c>
      <c r="H65" s="3">
        <v>2</v>
      </c>
      <c r="I65" s="3">
        <v>0</v>
      </c>
      <c r="J65" s="3">
        <v>1</v>
      </c>
      <c r="K65" s="3">
        <v>3</v>
      </c>
      <c r="L65" s="3">
        <v>0</v>
      </c>
      <c r="M65" s="3">
        <v>0</v>
      </c>
      <c r="N65" s="3">
        <v>3</v>
      </c>
      <c r="O65" s="3">
        <v>3</v>
      </c>
      <c r="P65" s="3">
        <v>3</v>
      </c>
      <c r="Q65" s="3">
        <v>1</v>
      </c>
      <c r="R65" s="3">
        <v>0</v>
      </c>
      <c r="S65" s="3">
        <v>2</v>
      </c>
      <c r="T65" s="3">
        <v>3</v>
      </c>
      <c r="U65" s="3">
        <v>1</v>
      </c>
    </row>
    <row r="66" spans="1:21" x14ac:dyDescent="0.4">
      <c r="A66" s="4" t="s">
        <v>111</v>
      </c>
      <c r="B66" s="3">
        <v>4</v>
      </c>
      <c r="C66" s="3">
        <v>3</v>
      </c>
      <c r="D66" s="3">
        <v>4</v>
      </c>
      <c r="E66" s="3">
        <v>2</v>
      </c>
      <c r="F66" s="3">
        <v>3</v>
      </c>
      <c r="G66" s="3">
        <v>1</v>
      </c>
      <c r="H66" s="3">
        <v>0</v>
      </c>
      <c r="I66" s="3">
        <v>0</v>
      </c>
      <c r="J66" s="3">
        <v>0</v>
      </c>
      <c r="K66" s="3">
        <v>2</v>
      </c>
      <c r="L66" s="3">
        <v>0</v>
      </c>
      <c r="M66" s="3">
        <v>3</v>
      </c>
      <c r="N66" s="3">
        <v>3</v>
      </c>
      <c r="O66" s="3">
        <v>3</v>
      </c>
      <c r="P66" s="3">
        <v>4</v>
      </c>
      <c r="Q66" s="3">
        <v>4</v>
      </c>
      <c r="R66" s="3">
        <v>0</v>
      </c>
      <c r="S66" s="3">
        <v>3</v>
      </c>
      <c r="T66" s="3">
        <v>3</v>
      </c>
      <c r="U66" s="3">
        <v>3</v>
      </c>
    </row>
    <row r="67" spans="1:21" x14ac:dyDescent="0.4">
      <c r="A67" s="4" t="s">
        <v>112</v>
      </c>
      <c r="B67" s="3">
        <v>4</v>
      </c>
      <c r="C67" s="3">
        <v>2</v>
      </c>
      <c r="D67" s="3">
        <v>4</v>
      </c>
      <c r="E67" s="3">
        <v>3</v>
      </c>
      <c r="F67" s="3">
        <v>3</v>
      </c>
      <c r="G67" s="3">
        <v>2</v>
      </c>
      <c r="H67" s="3">
        <v>0</v>
      </c>
      <c r="I67" s="3">
        <v>0</v>
      </c>
      <c r="J67" s="3">
        <v>0</v>
      </c>
      <c r="K67" s="3">
        <v>4</v>
      </c>
      <c r="L67" s="3">
        <v>0</v>
      </c>
      <c r="M67" s="3">
        <v>2</v>
      </c>
      <c r="N67" s="3">
        <v>3</v>
      </c>
      <c r="O67" s="3">
        <v>3</v>
      </c>
      <c r="P67" s="3">
        <v>4</v>
      </c>
      <c r="Q67" s="3">
        <v>4</v>
      </c>
      <c r="R67" s="3">
        <v>0</v>
      </c>
      <c r="S67" s="3">
        <v>4</v>
      </c>
      <c r="T67" s="3">
        <v>3</v>
      </c>
      <c r="U67" s="3">
        <v>3</v>
      </c>
    </row>
    <row r="68" spans="1:21" x14ac:dyDescent="0.4">
      <c r="A68" s="4" t="s">
        <v>113</v>
      </c>
      <c r="B68" s="3">
        <v>4</v>
      </c>
      <c r="C68" s="3">
        <v>3</v>
      </c>
      <c r="D68" s="3">
        <v>4</v>
      </c>
      <c r="E68" s="3">
        <v>3</v>
      </c>
      <c r="F68" s="3">
        <v>3</v>
      </c>
      <c r="G68" s="3">
        <v>1</v>
      </c>
      <c r="H68" s="3">
        <v>0</v>
      </c>
      <c r="I68" s="3">
        <v>0</v>
      </c>
      <c r="J68" s="3">
        <v>0</v>
      </c>
      <c r="K68" s="3">
        <v>4</v>
      </c>
      <c r="L68" s="3">
        <v>0</v>
      </c>
      <c r="M68" s="3">
        <v>3</v>
      </c>
      <c r="N68" s="3">
        <v>3</v>
      </c>
      <c r="O68" s="3">
        <v>3</v>
      </c>
      <c r="P68" s="3">
        <v>3</v>
      </c>
      <c r="Q68" s="3">
        <v>3</v>
      </c>
      <c r="R68" s="3">
        <v>0</v>
      </c>
      <c r="S68" s="3">
        <v>2</v>
      </c>
      <c r="T68" s="3">
        <v>3</v>
      </c>
      <c r="U68" s="3">
        <v>2</v>
      </c>
    </row>
    <row r="69" spans="1:21" x14ac:dyDescent="0.4">
      <c r="A69" s="4" t="s">
        <v>114</v>
      </c>
      <c r="B69" s="3">
        <v>3</v>
      </c>
      <c r="C69" s="3">
        <v>1</v>
      </c>
      <c r="D69" s="3">
        <v>4</v>
      </c>
      <c r="E69" s="3">
        <v>2</v>
      </c>
      <c r="F69" s="3">
        <v>3</v>
      </c>
      <c r="G69" s="3">
        <v>1</v>
      </c>
      <c r="H69" s="3">
        <v>0</v>
      </c>
      <c r="I69" s="3">
        <v>0</v>
      </c>
      <c r="J69" s="3">
        <v>0</v>
      </c>
      <c r="K69" s="3">
        <v>2</v>
      </c>
      <c r="L69" s="3">
        <v>0</v>
      </c>
      <c r="M69" s="3">
        <v>1</v>
      </c>
      <c r="N69" s="3">
        <v>3</v>
      </c>
      <c r="O69" s="3">
        <v>3</v>
      </c>
      <c r="P69" s="3">
        <v>3</v>
      </c>
      <c r="Q69" s="3">
        <v>3</v>
      </c>
      <c r="R69" s="3">
        <v>0</v>
      </c>
      <c r="S69" s="3">
        <v>4</v>
      </c>
      <c r="T69" s="3">
        <v>3</v>
      </c>
      <c r="U69" s="3">
        <v>3</v>
      </c>
    </row>
    <row r="70" spans="1:21" x14ac:dyDescent="0.4">
      <c r="A70" s="4" t="s">
        <v>115</v>
      </c>
      <c r="B70" s="3">
        <v>2</v>
      </c>
      <c r="C70" s="3">
        <v>3</v>
      </c>
      <c r="D70" s="3">
        <v>3</v>
      </c>
      <c r="E70" s="3">
        <v>2</v>
      </c>
      <c r="F70" s="3">
        <v>3</v>
      </c>
      <c r="G70" s="3">
        <v>1</v>
      </c>
      <c r="H70" s="3">
        <v>0</v>
      </c>
      <c r="I70" s="3">
        <v>0</v>
      </c>
      <c r="J70" s="3">
        <v>0</v>
      </c>
      <c r="K70" s="3">
        <v>2</v>
      </c>
      <c r="L70" s="3">
        <v>0</v>
      </c>
      <c r="M70" s="3">
        <v>2</v>
      </c>
      <c r="N70" s="3">
        <v>3</v>
      </c>
      <c r="O70" s="3">
        <v>3</v>
      </c>
      <c r="P70" s="3">
        <v>3</v>
      </c>
      <c r="Q70" s="3">
        <v>3</v>
      </c>
      <c r="R70" s="3">
        <v>0</v>
      </c>
      <c r="S70" s="3">
        <v>2</v>
      </c>
      <c r="T70" s="3">
        <v>3</v>
      </c>
      <c r="U70" s="3">
        <v>3</v>
      </c>
    </row>
    <row r="71" spans="1:21" x14ac:dyDescent="0.4">
      <c r="A71" s="4" t="s">
        <v>116</v>
      </c>
      <c r="B71" s="3">
        <v>4</v>
      </c>
      <c r="C71" s="3">
        <v>3</v>
      </c>
      <c r="D71" s="3">
        <v>4</v>
      </c>
      <c r="E71" s="3">
        <v>3</v>
      </c>
      <c r="F71" s="3">
        <v>3</v>
      </c>
      <c r="G71" s="3">
        <v>2</v>
      </c>
      <c r="H71" s="3">
        <v>0</v>
      </c>
      <c r="I71" s="3">
        <v>0</v>
      </c>
      <c r="J71" s="3">
        <v>0</v>
      </c>
      <c r="K71" s="3">
        <v>2</v>
      </c>
      <c r="L71" s="3">
        <v>0</v>
      </c>
      <c r="M71" s="3">
        <v>3</v>
      </c>
      <c r="N71" s="3">
        <v>3</v>
      </c>
      <c r="O71" s="3">
        <v>3</v>
      </c>
      <c r="P71" s="3">
        <v>3</v>
      </c>
      <c r="Q71" s="3">
        <v>3</v>
      </c>
      <c r="R71" s="3">
        <v>0</v>
      </c>
      <c r="S71" s="3">
        <v>2</v>
      </c>
      <c r="T71" s="3">
        <v>3</v>
      </c>
      <c r="U71" s="3">
        <v>3</v>
      </c>
    </row>
    <row r="72" spans="1:21" x14ac:dyDescent="0.4">
      <c r="A72" s="4" t="s">
        <v>1173</v>
      </c>
      <c r="B72" s="3">
        <v>4</v>
      </c>
      <c r="C72" s="3">
        <v>3</v>
      </c>
      <c r="D72" s="3">
        <v>4</v>
      </c>
      <c r="E72" s="3">
        <v>4</v>
      </c>
      <c r="F72" s="3">
        <v>3</v>
      </c>
      <c r="G72" s="3">
        <v>2</v>
      </c>
      <c r="H72" s="3">
        <v>0</v>
      </c>
      <c r="I72" s="3">
        <v>0</v>
      </c>
      <c r="J72" s="3">
        <v>0</v>
      </c>
      <c r="K72" s="3">
        <v>4</v>
      </c>
      <c r="L72" s="3">
        <v>0</v>
      </c>
      <c r="M72" s="3">
        <v>4</v>
      </c>
      <c r="N72" s="3">
        <v>4</v>
      </c>
      <c r="O72" s="3">
        <v>3</v>
      </c>
      <c r="P72" s="3">
        <v>3</v>
      </c>
      <c r="Q72" s="3">
        <v>4</v>
      </c>
      <c r="R72" s="3">
        <v>0</v>
      </c>
      <c r="S72" s="3">
        <v>4</v>
      </c>
      <c r="T72" s="3">
        <v>3</v>
      </c>
      <c r="U72" s="3">
        <v>4</v>
      </c>
    </row>
    <row r="73" spans="1:21" x14ac:dyDescent="0.4">
      <c r="A73" s="4" t="s">
        <v>118</v>
      </c>
      <c r="B73" s="3">
        <v>4</v>
      </c>
      <c r="C73" s="3">
        <v>4</v>
      </c>
      <c r="D73" s="3">
        <v>0</v>
      </c>
      <c r="E73" s="3">
        <v>4</v>
      </c>
      <c r="F73" s="3">
        <v>3</v>
      </c>
      <c r="G73" s="3">
        <v>1</v>
      </c>
      <c r="H73" s="3">
        <v>0</v>
      </c>
      <c r="I73" s="3">
        <v>0</v>
      </c>
      <c r="J73" s="3">
        <v>0</v>
      </c>
      <c r="K73" s="3">
        <v>4</v>
      </c>
      <c r="L73" s="3">
        <v>0</v>
      </c>
      <c r="M73" s="3">
        <v>2</v>
      </c>
      <c r="N73" s="3">
        <v>4</v>
      </c>
      <c r="O73" s="3">
        <v>0</v>
      </c>
      <c r="P73" s="3">
        <v>2</v>
      </c>
      <c r="Q73" s="3">
        <v>4</v>
      </c>
      <c r="R73" s="3">
        <v>2</v>
      </c>
      <c r="S73" s="3">
        <v>4</v>
      </c>
      <c r="T73" s="3">
        <v>3</v>
      </c>
      <c r="U73" s="3">
        <v>4</v>
      </c>
    </row>
    <row r="74" spans="1:21" x14ac:dyDescent="0.4">
      <c r="A74" s="8" t="s">
        <v>102</v>
      </c>
      <c r="B74" s="3" t="s">
        <v>2047</v>
      </c>
      <c r="C74" s="3" t="s">
        <v>2048</v>
      </c>
      <c r="D74" s="3" t="s">
        <v>632</v>
      </c>
      <c r="E74" s="3" t="s">
        <v>1328</v>
      </c>
      <c r="F74" s="3" t="s">
        <v>608</v>
      </c>
      <c r="G74" s="3" t="s">
        <v>2049</v>
      </c>
      <c r="H74" s="3" t="s">
        <v>632</v>
      </c>
      <c r="I74" s="3" t="s">
        <v>2050</v>
      </c>
      <c r="J74" s="3" t="s">
        <v>2051</v>
      </c>
      <c r="K74" s="3" t="s">
        <v>2052</v>
      </c>
      <c r="L74" s="3" t="s">
        <v>2053</v>
      </c>
      <c r="M74" s="3" t="s">
        <v>2054</v>
      </c>
      <c r="N74" s="3" t="s">
        <v>621</v>
      </c>
      <c r="O74" s="3" t="s">
        <v>2055</v>
      </c>
      <c r="P74" s="3" t="s">
        <v>621</v>
      </c>
      <c r="Q74" s="3" t="s">
        <v>1089</v>
      </c>
      <c r="R74" s="3" t="s">
        <v>2056</v>
      </c>
      <c r="S74" s="3" t="s">
        <v>2057</v>
      </c>
      <c r="T74" s="3" t="s">
        <v>646</v>
      </c>
      <c r="U74" s="3" t="s">
        <v>2058</v>
      </c>
    </row>
    <row r="75" spans="1:21" x14ac:dyDescent="0.4">
      <c r="A75" s="8" t="s">
        <v>103</v>
      </c>
      <c r="B75" s="9" t="s">
        <v>608</v>
      </c>
      <c r="C75" s="3" t="s">
        <v>641</v>
      </c>
      <c r="D75" s="3" t="s">
        <v>2059</v>
      </c>
      <c r="E75" s="3" t="s">
        <v>608</v>
      </c>
      <c r="F75" s="3" t="s">
        <v>607</v>
      </c>
      <c r="G75" s="3" t="s">
        <v>1051</v>
      </c>
      <c r="H75" s="3" t="s">
        <v>2060</v>
      </c>
      <c r="I75" s="3" t="s">
        <v>615</v>
      </c>
      <c r="J75" s="3" t="s">
        <v>1080</v>
      </c>
      <c r="K75" s="3" t="s">
        <v>2061</v>
      </c>
      <c r="L75" s="3" t="s">
        <v>2062</v>
      </c>
      <c r="M75" s="3" t="s">
        <v>641</v>
      </c>
      <c r="N75" s="3" t="s">
        <v>607</v>
      </c>
      <c r="O75" s="3" t="s">
        <v>608</v>
      </c>
      <c r="P75" s="3" t="s">
        <v>607</v>
      </c>
      <c r="Q75" s="3" t="s">
        <v>615</v>
      </c>
      <c r="R75" s="3" t="s">
        <v>654</v>
      </c>
      <c r="S75" s="3" t="s">
        <v>1046</v>
      </c>
      <c r="T75" s="3" t="s">
        <v>608</v>
      </c>
      <c r="U75" s="3" t="s">
        <v>1046</v>
      </c>
    </row>
    <row r="76" spans="1:21" x14ac:dyDescent="0.4">
      <c r="A76" s="8" t="s">
        <v>104</v>
      </c>
      <c r="B76" s="9" t="s">
        <v>622</v>
      </c>
      <c r="C76" s="3" t="s">
        <v>608</v>
      </c>
      <c r="D76" s="3" t="s">
        <v>622</v>
      </c>
      <c r="E76" s="3" t="s">
        <v>852</v>
      </c>
      <c r="F76" s="3" t="s">
        <v>608</v>
      </c>
      <c r="G76" s="3" t="s">
        <v>1950</v>
      </c>
      <c r="H76" s="3" t="s">
        <v>608</v>
      </c>
      <c r="I76" s="3" t="s">
        <v>2063</v>
      </c>
      <c r="J76" s="3" t="s">
        <v>628</v>
      </c>
      <c r="K76" s="3" t="s">
        <v>2064</v>
      </c>
      <c r="L76" s="3" t="s">
        <v>608</v>
      </c>
      <c r="M76" s="3" t="s">
        <v>628</v>
      </c>
      <c r="N76" s="3" t="s">
        <v>627</v>
      </c>
      <c r="O76" s="3" t="s">
        <v>628</v>
      </c>
      <c r="P76" s="3" t="s">
        <v>842</v>
      </c>
      <c r="Q76" s="3" t="s">
        <v>2065</v>
      </c>
      <c r="R76" s="3" t="s">
        <v>628</v>
      </c>
      <c r="S76" s="3" t="s">
        <v>2066</v>
      </c>
      <c r="T76" s="3" t="s">
        <v>2067</v>
      </c>
      <c r="U76" s="3" t="s">
        <v>608</v>
      </c>
    </row>
    <row r="77" spans="1:21" x14ac:dyDescent="0.4">
      <c r="A77" s="8" t="s">
        <v>105</v>
      </c>
      <c r="B77" s="9" t="s">
        <v>627</v>
      </c>
      <c r="C77" s="3" t="s">
        <v>2068</v>
      </c>
      <c r="D77" s="3" t="s">
        <v>641</v>
      </c>
      <c r="E77" s="3" t="s">
        <v>607</v>
      </c>
      <c r="F77" s="3" t="s">
        <v>608</v>
      </c>
      <c r="G77" s="3" t="s">
        <v>2069</v>
      </c>
      <c r="H77" s="3" t="s">
        <v>607</v>
      </c>
      <c r="I77" s="3" t="s">
        <v>608</v>
      </c>
      <c r="J77" s="3" t="s">
        <v>607</v>
      </c>
      <c r="K77" s="3" t="s">
        <v>607</v>
      </c>
      <c r="L77" s="3" t="s">
        <v>2068</v>
      </c>
      <c r="M77" s="3" t="s">
        <v>607</v>
      </c>
      <c r="N77" s="3" t="s">
        <v>607</v>
      </c>
      <c r="O77" s="3" t="s">
        <v>608</v>
      </c>
      <c r="P77" s="3" t="s">
        <v>607</v>
      </c>
      <c r="Q77" s="3" t="s">
        <v>615</v>
      </c>
      <c r="R77" s="3" t="s">
        <v>608</v>
      </c>
      <c r="S77" s="3" t="s">
        <v>608</v>
      </c>
      <c r="T77" s="3" t="s">
        <v>607</v>
      </c>
      <c r="U77" s="3" t="s">
        <v>607</v>
      </c>
    </row>
    <row r="78" spans="1:21" x14ac:dyDescent="0.4">
      <c r="A78" s="8" t="s">
        <v>106</v>
      </c>
      <c r="B78" s="10" t="s">
        <v>2070</v>
      </c>
      <c r="C78" s="3" t="s">
        <v>1986</v>
      </c>
      <c r="D78" s="3" t="s">
        <v>622</v>
      </c>
      <c r="E78" s="3" t="s">
        <v>663</v>
      </c>
      <c r="F78" s="3" t="s">
        <v>634</v>
      </c>
      <c r="G78" s="3" t="s">
        <v>2071</v>
      </c>
      <c r="H78" s="3" t="s">
        <v>1986</v>
      </c>
      <c r="I78" s="3" t="s">
        <v>641</v>
      </c>
      <c r="J78" s="3" t="s">
        <v>1269</v>
      </c>
      <c r="K78" s="3" t="s">
        <v>1119</v>
      </c>
      <c r="L78" s="3" t="s">
        <v>608</v>
      </c>
      <c r="M78" s="3" t="s">
        <v>2072</v>
      </c>
      <c r="N78" s="3" t="s">
        <v>2073</v>
      </c>
      <c r="O78" s="3" t="s">
        <v>2074</v>
      </c>
      <c r="P78" s="3" t="s">
        <v>615</v>
      </c>
      <c r="Q78" s="3" t="s">
        <v>608</v>
      </c>
      <c r="R78" s="3" t="s">
        <v>1095</v>
      </c>
      <c r="S78" s="3" t="s">
        <v>2075</v>
      </c>
      <c r="T78" s="3" t="s">
        <v>646</v>
      </c>
      <c r="U78" s="3" t="s">
        <v>1080</v>
      </c>
    </row>
    <row r="79" spans="1:21" x14ac:dyDescent="0.4">
      <c r="A79" s="8" t="s">
        <v>119</v>
      </c>
      <c r="B79" s="3" t="s">
        <v>2065</v>
      </c>
      <c r="C79" s="3" t="s">
        <v>608</v>
      </c>
      <c r="D79" s="3" t="s">
        <v>2076</v>
      </c>
      <c r="E79" s="3" t="s">
        <v>2064</v>
      </c>
      <c r="F79" s="3" t="s">
        <v>2065</v>
      </c>
      <c r="G79" s="3" t="s">
        <v>2077</v>
      </c>
      <c r="H79" s="3" t="s">
        <v>615</v>
      </c>
      <c r="I79" s="3" t="s">
        <v>615</v>
      </c>
      <c r="J79" s="3" t="s">
        <v>2065</v>
      </c>
      <c r="K79" s="3" t="s">
        <v>608</v>
      </c>
      <c r="L79" s="3" t="s">
        <v>608</v>
      </c>
      <c r="M79" s="3" t="s">
        <v>637</v>
      </c>
      <c r="N79" s="3" t="s">
        <v>2078</v>
      </c>
      <c r="O79" s="3" t="s">
        <v>2065</v>
      </c>
      <c r="P79" s="3" t="s">
        <v>637</v>
      </c>
      <c r="Q79" s="3" t="s">
        <v>608</v>
      </c>
      <c r="R79" s="3" t="s">
        <v>608</v>
      </c>
      <c r="S79" s="3" t="s">
        <v>2079</v>
      </c>
      <c r="T79" s="3" t="s">
        <v>608</v>
      </c>
      <c r="U79" s="3" t="s">
        <v>608</v>
      </c>
    </row>
    <row r="80" spans="1:21" x14ac:dyDescent="0.4">
      <c r="A80" s="8" t="s">
        <v>120</v>
      </c>
      <c r="B80" s="3" t="s">
        <v>656</v>
      </c>
      <c r="C80" s="3" t="s">
        <v>2080</v>
      </c>
      <c r="D80" s="3" t="s">
        <v>2081</v>
      </c>
      <c r="E80" s="3" t="s">
        <v>615</v>
      </c>
      <c r="F80" s="3" t="s">
        <v>608</v>
      </c>
      <c r="G80" s="3" t="s">
        <v>2082</v>
      </c>
      <c r="H80" s="3" t="s">
        <v>2083</v>
      </c>
      <c r="I80" s="3" t="s">
        <v>2084</v>
      </c>
      <c r="J80" s="3" t="s">
        <v>2063</v>
      </c>
      <c r="K80" s="3" t="s">
        <v>639</v>
      </c>
      <c r="L80" s="3" t="s">
        <v>2085</v>
      </c>
      <c r="M80" s="3" t="s">
        <v>642</v>
      </c>
      <c r="N80" s="3" t="s">
        <v>2066</v>
      </c>
      <c r="O80" s="3" t="s">
        <v>2086</v>
      </c>
      <c r="P80" s="3" t="s">
        <v>2087</v>
      </c>
      <c r="Q80" s="3" t="s">
        <v>654</v>
      </c>
      <c r="R80" s="3" t="s">
        <v>642</v>
      </c>
      <c r="S80" s="3" t="s">
        <v>2088</v>
      </c>
      <c r="T80" s="3" t="s">
        <v>2089</v>
      </c>
      <c r="U80" s="3" t="s">
        <v>2090</v>
      </c>
    </row>
    <row r="81" spans="1:21" x14ac:dyDescent="0.4">
      <c r="A81" s="3" t="s">
        <v>598</v>
      </c>
      <c r="B81" s="3">
        <v>2</v>
      </c>
      <c r="C81" s="3">
        <v>1</v>
      </c>
      <c r="D81" s="3">
        <v>2</v>
      </c>
      <c r="E81" s="3">
        <v>2</v>
      </c>
      <c r="F81" s="3">
        <v>1</v>
      </c>
      <c r="G81" s="3">
        <v>1</v>
      </c>
      <c r="H81" s="3">
        <v>1</v>
      </c>
      <c r="I81" s="3">
        <v>1</v>
      </c>
      <c r="J81" s="3">
        <v>1</v>
      </c>
      <c r="K81" s="3">
        <v>1</v>
      </c>
      <c r="L81" s="3">
        <v>1</v>
      </c>
      <c r="M81" s="3">
        <v>1</v>
      </c>
      <c r="N81" s="3">
        <v>1</v>
      </c>
      <c r="O81" s="3">
        <v>1</v>
      </c>
      <c r="P81" s="3">
        <v>1</v>
      </c>
      <c r="Q81" s="3">
        <v>1</v>
      </c>
      <c r="R81" s="3">
        <v>1</v>
      </c>
      <c r="S81" s="3">
        <v>1</v>
      </c>
      <c r="T81" s="3">
        <v>1</v>
      </c>
      <c r="U81" s="3">
        <v>1</v>
      </c>
    </row>
    <row r="82" spans="1:21" x14ac:dyDescent="0.4">
      <c r="A82" s="3"/>
      <c r="B82" s="3" t="s">
        <v>1176</v>
      </c>
      <c r="C82" s="3" t="s">
        <v>276</v>
      </c>
      <c r="D82" s="3" t="s">
        <v>277</v>
      </c>
      <c r="E82" s="3" t="s">
        <v>278</v>
      </c>
      <c r="F82" s="3" t="s">
        <v>279</v>
      </c>
      <c r="G82" s="3" t="s">
        <v>280</v>
      </c>
      <c r="H82" s="3" t="s">
        <v>281</v>
      </c>
      <c r="I82" s="3" t="s">
        <v>282</v>
      </c>
      <c r="J82" s="3" t="s">
        <v>283</v>
      </c>
      <c r="K82" s="3" t="s">
        <v>284</v>
      </c>
      <c r="L82" s="3" t="s">
        <v>285</v>
      </c>
      <c r="M82" s="3" t="s">
        <v>286</v>
      </c>
      <c r="N82" s="3" t="s">
        <v>287</v>
      </c>
      <c r="O82" s="3" t="s">
        <v>288</v>
      </c>
      <c r="P82" s="3" t="s">
        <v>289</v>
      </c>
      <c r="Q82" s="3" t="s">
        <v>290</v>
      </c>
      <c r="R82" s="3" t="s">
        <v>291</v>
      </c>
      <c r="S82" s="3" t="s">
        <v>292</v>
      </c>
      <c r="T82" s="3" t="s">
        <v>293</v>
      </c>
      <c r="U82" s="3" t="s">
        <v>294</v>
      </c>
    </row>
    <row r="83" spans="1:21" x14ac:dyDescent="0.4">
      <c r="A83" s="3" t="s">
        <v>0</v>
      </c>
      <c r="B83" s="3">
        <v>2</v>
      </c>
      <c r="C83" s="3">
        <v>1</v>
      </c>
      <c r="D83" s="3">
        <v>2</v>
      </c>
      <c r="E83" s="3">
        <v>2</v>
      </c>
      <c r="F83" s="3">
        <v>1</v>
      </c>
      <c r="G83" s="3">
        <v>2</v>
      </c>
      <c r="H83" s="3">
        <v>1</v>
      </c>
      <c r="I83" s="3">
        <v>1</v>
      </c>
      <c r="J83" s="3">
        <v>1</v>
      </c>
      <c r="K83" s="3">
        <v>1</v>
      </c>
      <c r="L83" s="3">
        <v>2</v>
      </c>
      <c r="M83" s="3">
        <v>2</v>
      </c>
      <c r="N83" s="3">
        <v>1</v>
      </c>
      <c r="O83" s="3">
        <v>2</v>
      </c>
      <c r="P83" s="3">
        <v>1</v>
      </c>
      <c r="Q83" s="3">
        <v>1</v>
      </c>
      <c r="R83" s="3">
        <v>1</v>
      </c>
      <c r="S83" s="3">
        <v>1</v>
      </c>
      <c r="T83" s="3">
        <v>1</v>
      </c>
      <c r="U83" s="3">
        <v>2</v>
      </c>
    </row>
    <row r="84" spans="1:21" x14ac:dyDescent="0.4">
      <c r="A84" s="3" t="s">
        <v>97</v>
      </c>
      <c r="B84" s="3">
        <v>7</v>
      </c>
      <c r="C84" s="3">
        <v>6</v>
      </c>
      <c r="D84" s="3">
        <v>1</v>
      </c>
      <c r="E84" s="3">
        <v>7</v>
      </c>
      <c r="F84" s="3">
        <v>5</v>
      </c>
      <c r="G84" s="3">
        <v>6</v>
      </c>
      <c r="H84" s="3">
        <v>3</v>
      </c>
      <c r="I84" s="3">
        <v>6</v>
      </c>
      <c r="J84" s="3">
        <v>7</v>
      </c>
      <c r="K84" s="3">
        <v>6</v>
      </c>
      <c r="L84" s="3">
        <v>7</v>
      </c>
      <c r="M84" s="3">
        <v>6</v>
      </c>
      <c r="N84" s="3">
        <v>7</v>
      </c>
      <c r="O84" s="3">
        <v>7</v>
      </c>
      <c r="P84" s="3">
        <v>2</v>
      </c>
      <c r="Q84" s="3">
        <v>6</v>
      </c>
      <c r="R84" s="3">
        <v>7</v>
      </c>
      <c r="S84" s="3">
        <v>4</v>
      </c>
      <c r="T84" s="3">
        <v>7</v>
      </c>
      <c r="U84" s="3">
        <v>6</v>
      </c>
    </row>
    <row r="85" spans="1:21" x14ac:dyDescent="0.4">
      <c r="A85" s="3" t="s">
        <v>98</v>
      </c>
      <c r="B85" s="3">
        <v>11</v>
      </c>
      <c r="C85" s="3">
        <v>13</v>
      </c>
      <c r="D85" s="3">
        <v>9</v>
      </c>
      <c r="E85" s="3">
        <v>3</v>
      </c>
      <c r="F85" s="3">
        <v>2</v>
      </c>
      <c r="G85" s="3">
        <v>1</v>
      </c>
      <c r="H85" s="3">
        <v>14</v>
      </c>
      <c r="I85" s="3">
        <v>7</v>
      </c>
      <c r="J85" s="3">
        <v>12</v>
      </c>
      <c r="K85" s="3">
        <v>11</v>
      </c>
      <c r="L85" s="3">
        <v>14</v>
      </c>
      <c r="M85" s="3">
        <v>14</v>
      </c>
      <c r="N85" s="3">
        <v>11</v>
      </c>
      <c r="O85" s="3">
        <v>10</v>
      </c>
      <c r="P85" s="3">
        <v>7</v>
      </c>
      <c r="Q85" s="3">
        <v>16</v>
      </c>
      <c r="R85" s="3">
        <v>13</v>
      </c>
      <c r="S85" s="3">
        <v>11</v>
      </c>
      <c r="T85" s="3">
        <v>9</v>
      </c>
      <c r="U85" s="3">
        <v>16</v>
      </c>
    </row>
    <row r="86" spans="1:21" x14ac:dyDescent="0.4">
      <c r="A86" s="3" t="s">
        <v>99</v>
      </c>
      <c r="B86" s="3">
        <v>5</v>
      </c>
      <c r="C86" s="3">
        <v>3</v>
      </c>
      <c r="D86" s="3">
        <v>2</v>
      </c>
      <c r="E86" s="3">
        <v>2</v>
      </c>
      <c r="F86" s="3">
        <v>2</v>
      </c>
      <c r="G86" s="3">
        <v>4</v>
      </c>
      <c r="H86" s="3">
        <v>4</v>
      </c>
      <c r="I86" s="3">
        <v>2</v>
      </c>
      <c r="J86" s="3">
        <v>2</v>
      </c>
      <c r="K86" s="3">
        <v>2</v>
      </c>
      <c r="L86" s="3">
        <v>2</v>
      </c>
      <c r="M86" s="3">
        <v>5</v>
      </c>
      <c r="N86" s="3">
        <v>1</v>
      </c>
      <c r="O86" s="3">
        <v>2</v>
      </c>
      <c r="P86" s="3">
        <v>3</v>
      </c>
      <c r="Q86" s="3">
        <v>2</v>
      </c>
      <c r="R86" s="3">
        <v>3</v>
      </c>
      <c r="S86" s="3">
        <v>3</v>
      </c>
      <c r="T86" s="3">
        <v>1</v>
      </c>
      <c r="U86" s="3">
        <v>2</v>
      </c>
    </row>
    <row r="87" spans="1:21" x14ac:dyDescent="0.4">
      <c r="A87" s="3" t="s">
        <v>100</v>
      </c>
      <c r="B87" s="3">
        <v>7</v>
      </c>
      <c r="C87" s="3">
        <v>4</v>
      </c>
      <c r="D87" s="3">
        <v>6</v>
      </c>
      <c r="E87" s="3">
        <v>6</v>
      </c>
      <c r="F87" s="3">
        <v>4</v>
      </c>
      <c r="G87" s="3">
        <v>1</v>
      </c>
      <c r="H87" s="3">
        <v>1</v>
      </c>
      <c r="I87" s="3">
        <v>3</v>
      </c>
      <c r="J87" s="3">
        <v>3</v>
      </c>
      <c r="K87" s="3">
        <v>6</v>
      </c>
      <c r="L87" s="3">
        <v>6</v>
      </c>
      <c r="M87" s="3">
        <v>7</v>
      </c>
      <c r="N87" s="3">
        <v>4</v>
      </c>
      <c r="O87" s="3">
        <v>7</v>
      </c>
      <c r="P87" s="3">
        <v>6</v>
      </c>
      <c r="Q87" s="3">
        <v>3</v>
      </c>
      <c r="R87" s="3">
        <v>6</v>
      </c>
      <c r="S87" s="3">
        <v>1</v>
      </c>
      <c r="T87" s="3">
        <v>3</v>
      </c>
      <c r="U87" s="3">
        <v>1</v>
      </c>
    </row>
    <row r="88" spans="1:21" x14ac:dyDescent="0.4">
      <c r="A88" s="3" t="s">
        <v>101</v>
      </c>
      <c r="B88" s="3">
        <v>4</v>
      </c>
      <c r="C88" s="3">
        <v>1</v>
      </c>
      <c r="D88" s="3">
        <v>4</v>
      </c>
      <c r="E88" s="3">
        <v>4</v>
      </c>
      <c r="F88" s="3">
        <v>4</v>
      </c>
      <c r="G88" s="3">
        <v>0</v>
      </c>
      <c r="H88" s="3">
        <v>2</v>
      </c>
      <c r="I88" s="3">
        <v>4</v>
      </c>
      <c r="J88" s="3">
        <v>4</v>
      </c>
      <c r="K88" s="3">
        <v>4</v>
      </c>
      <c r="L88" s="3">
        <v>4</v>
      </c>
      <c r="M88" s="3">
        <v>1</v>
      </c>
      <c r="N88" s="3">
        <v>2</v>
      </c>
      <c r="O88" s="3">
        <v>4</v>
      </c>
      <c r="P88" s="3">
        <v>4</v>
      </c>
      <c r="Q88" s="3">
        <v>4</v>
      </c>
      <c r="R88" s="3">
        <v>4</v>
      </c>
      <c r="S88" s="3">
        <v>3</v>
      </c>
      <c r="T88" s="3">
        <v>4</v>
      </c>
      <c r="U88" s="3">
        <v>0</v>
      </c>
    </row>
    <row r="89" spans="1:21" x14ac:dyDescent="0.4">
      <c r="A89" s="3" t="s">
        <v>1171</v>
      </c>
      <c r="B89" s="3">
        <v>4</v>
      </c>
      <c r="C89" s="3">
        <v>4</v>
      </c>
      <c r="D89" s="3">
        <v>4</v>
      </c>
      <c r="E89" s="3">
        <v>0</v>
      </c>
      <c r="F89" s="3">
        <v>4</v>
      </c>
      <c r="G89" s="3">
        <v>4</v>
      </c>
      <c r="H89" s="3">
        <v>4</v>
      </c>
      <c r="I89" s="3">
        <v>4</v>
      </c>
      <c r="J89" s="3">
        <v>0</v>
      </c>
      <c r="K89" s="3">
        <v>4</v>
      </c>
      <c r="L89" s="3">
        <v>3</v>
      </c>
      <c r="M89" s="3">
        <v>4</v>
      </c>
      <c r="N89" s="3">
        <v>0</v>
      </c>
      <c r="O89" s="3">
        <v>4</v>
      </c>
      <c r="P89" s="3">
        <v>0</v>
      </c>
      <c r="Q89" s="3">
        <v>4</v>
      </c>
      <c r="R89" s="3">
        <v>3</v>
      </c>
      <c r="S89" s="3">
        <v>4</v>
      </c>
      <c r="T89" s="3">
        <v>3</v>
      </c>
      <c r="U89" s="3">
        <v>0</v>
      </c>
    </row>
    <row r="90" spans="1:21" x14ac:dyDescent="0.4">
      <c r="A90" s="3" t="s">
        <v>1172</v>
      </c>
      <c r="B90" s="3">
        <v>0</v>
      </c>
      <c r="C90" s="3">
        <v>2</v>
      </c>
      <c r="D90" s="3">
        <v>2</v>
      </c>
      <c r="E90" s="3">
        <v>2</v>
      </c>
      <c r="F90" s="3">
        <v>2</v>
      </c>
      <c r="G90" s="3">
        <v>4</v>
      </c>
      <c r="H90" s="3">
        <v>2</v>
      </c>
      <c r="I90" s="3">
        <v>2</v>
      </c>
      <c r="J90" s="3">
        <v>2</v>
      </c>
      <c r="K90" s="3">
        <v>3</v>
      </c>
      <c r="L90" s="3">
        <v>3</v>
      </c>
      <c r="M90" s="3">
        <v>3</v>
      </c>
      <c r="N90" s="3">
        <v>2</v>
      </c>
      <c r="O90" s="3">
        <v>3</v>
      </c>
      <c r="P90" s="3">
        <v>0</v>
      </c>
      <c r="Q90" s="3">
        <v>2</v>
      </c>
      <c r="R90" s="3">
        <v>2</v>
      </c>
      <c r="S90" s="3">
        <v>3</v>
      </c>
      <c r="T90" s="3">
        <v>3</v>
      </c>
      <c r="U90" s="3">
        <v>2</v>
      </c>
    </row>
    <row r="91" spans="1:21" x14ac:dyDescent="0.4">
      <c r="A91" s="4" t="s">
        <v>109</v>
      </c>
      <c r="B91" s="3">
        <v>2</v>
      </c>
      <c r="C91" s="3">
        <v>2</v>
      </c>
      <c r="D91" s="3">
        <v>2</v>
      </c>
      <c r="E91" s="3">
        <v>2</v>
      </c>
      <c r="F91" s="3">
        <v>2</v>
      </c>
      <c r="G91" s="3">
        <v>4</v>
      </c>
      <c r="H91" s="3">
        <v>2</v>
      </c>
      <c r="I91" s="3">
        <v>4</v>
      </c>
      <c r="J91" s="3">
        <v>0</v>
      </c>
      <c r="K91" s="3">
        <v>3</v>
      </c>
      <c r="L91" s="3">
        <v>3</v>
      </c>
      <c r="M91" s="3">
        <v>3</v>
      </c>
      <c r="N91" s="3">
        <v>0</v>
      </c>
      <c r="O91" s="3">
        <v>3</v>
      </c>
      <c r="P91" s="3">
        <v>0</v>
      </c>
      <c r="Q91" s="3">
        <v>4</v>
      </c>
      <c r="R91" s="3">
        <v>3</v>
      </c>
      <c r="S91" s="3">
        <v>3</v>
      </c>
      <c r="T91" s="3">
        <v>3</v>
      </c>
      <c r="U91" s="3">
        <v>3</v>
      </c>
    </row>
    <row r="92" spans="1:21" x14ac:dyDescent="0.4">
      <c r="A92" s="4" t="s">
        <v>110</v>
      </c>
      <c r="B92" s="3">
        <v>2</v>
      </c>
      <c r="C92" s="3">
        <v>2</v>
      </c>
      <c r="D92" s="3">
        <v>1</v>
      </c>
      <c r="E92" s="3">
        <v>0</v>
      </c>
      <c r="F92" s="3">
        <v>3</v>
      </c>
      <c r="G92" s="3">
        <v>4</v>
      </c>
      <c r="H92" s="3">
        <v>2</v>
      </c>
      <c r="I92" s="3">
        <v>4</v>
      </c>
      <c r="J92" s="3">
        <v>0</v>
      </c>
      <c r="K92" s="3">
        <v>3</v>
      </c>
      <c r="L92" s="3">
        <v>2</v>
      </c>
      <c r="M92" s="3">
        <v>3</v>
      </c>
      <c r="N92" s="3">
        <v>0</v>
      </c>
      <c r="O92" s="3">
        <v>2</v>
      </c>
      <c r="P92" s="3">
        <v>0</v>
      </c>
      <c r="Q92" s="3">
        <v>3</v>
      </c>
      <c r="R92" s="3">
        <v>3</v>
      </c>
      <c r="S92" s="3">
        <v>3</v>
      </c>
      <c r="T92" s="3">
        <v>3</v>
      </c>
      <c r="U92" s="3">
        <v>2</v>
      </c>
    </row>
    <row r="93" spans="1:21" x14ac:dyDescent="0.4">
      <c r="A93" s="4" t="s">
        <v>111</v>
      </c>
      <c r="B93" s="3">
        <v>3</v>
      </c>
      <c r="C93" s="3">
        <v>2</v>
      </c>
      <c r="D93" s="3">
        <v>2</v>
      </c>
      <c r="E93" s="3">
        <v>0</v>
      </c>
      <c r="F93" s="3">
        <v>2</v>
      </c>
      <c r="G93" s="3">
        <v>4</v>
      </c>
      <c r="H93" s="3">
        <v>4</v>
      </c>
      <c r="I93" s="3">
        <v>4</v>
      </c>
      <c r="J93" s="3">
        <v>0</v>
      </c>
      <c r="K93" s="3">
        <v>3</v>
      </c>
      <c r="L93" s="3">
        <v>3</v>
      </c>
      <c r="M93" s="3">
        <v>3</v>
      </c>
      <c r="N93" s="3">
        <v>0</v>
      </c>
      <c r="O93" s="3">
        <v>3</v>
      </c>
      <c r="P93" s="3">
        <v>0</v>
      </c>
      <c r="Q93" s="3">
        <v>4</v>
      </c>
      <c r="R93" s="3">
        <v>3</v>
      </c>
      <c r="S93" s="3">
        <v>3</v>
      </c>
      <c r="T93" s="3">
        <v>3</v>
      </c>
      <c r="U93" s="3">
        <v>2</v>
      </c>
    </row>
    <row r="94" spans="1:21" x14ac:dyDescent="0.4">
      <c r="A94" s="4" t="s">
        <v>112</v>
      </c>
      <c r="B94" s="3">
        <v>4</v>
      </c>
      <c r="C94" s="3">
        <v>4</v>
      </c>
      <c r="D94" s="3">
        <v>4</v>
      </c>
      <c r="E94" s="3">
        <v>0</v>
      </c>
      <c r="F94" s="3">
        <v>1</v>
      </c>
      <c r="G94" s="3">
        <v>4</v>
      </c>
      <c r="H94" s="3">
        <v>4</v>
      </c>
      <c r="I94" s="3">
        <v>4</v>
      </c>
      <c r="J94" s="3">
        <v>0</v>
      </c>
      <c r="K94" s="3">
        <v>3</v>
      </c>
      <c r="L94" s="3">
        <v>3</v>
      </c>
      <c r="M94" s="3">
        <v>3</v>
      </c>
      <c r="N94" s="3">
        <v>0</v>
      </c>
      <c r="O94" s="3">
        <v>3</v>
      </c>
      <c r="P94" s="3">
        <v>0</v>
      </c>
      <c r="Q94" s="3">
        <v>4</v>
      </c>
      <c r="R94" s="3">
        <v>3</v>
      </c>
      <c r="S94" s="3">
        <v>3</v>
      </c>
      <c r="T94" s="3">
        <v>3</v>
      </c>
      <c r="U94" s="3">
        <v>4</v>
      </c>
    </row>
    <row r="95" spans="1:21" x14ac:dyDescent="0.4">
      <c r="A95" s="4" t="s">
        <v>113</v>
      </c>
      <c r="B95" s="3">
        <v>3</v>
      </c>
      <c r="C95" s="3">
        <v>4</v>
      </c>
      <c r="D95" s="3">
        <v>3</v>
      </c>
      <c r="E95" s="3">
        <v>0</v>
      </c>
      <c r="F95" s="3">
        <v>3</v>
      </c>
      <c r="G95" s="3">
        <v>4</v>
      </c>
      <c r="H95" s="3">
        <v>2</v>
      </c>
      <c r="I95" s="3">
        <v>4</v>
      </c>
      <c r="J95" s="3">
        <v>0</v>
      </c>
      <c r="K95" s="3">
        <v>3</v>
      </c>
      <c r="L95" s="3">
        <v>3</v>
      </c>
      <c r="M95" s="3">
        <v>3</v>
      </c>
      <c r="N95" s="3">
        <v>0</v>
      </c>
      <c r="O95" s="3">
        <v>3</v>
      </c>
      <c r="P95" s="3">
        <v>0</v>
      </c>
      <c r="Q95" s="3">
        <v>4</v>
      </c>
      <c r="R95" s="3">
        <v>4</v>
      </c>
      <c r="S95" s="3">
        <v>3</v>
      </c>
      <c r="T95" s="3">
        <v>2</v>
      </c>
      <c r="U95" s="3">
        <v>3</v>
      </c>
    </row>
    <row r="96" spans="1:21" x14ac:dyDescent="0.4">
      <c r="A96" s="4" t="s">
        <v>114</v>
      </c>
      <c r="B96" s="3">
        <v>3</v>
      </c>
      <c r="C96" s="3">
        <v>2</v>
      </c>
      <c r="D96" s="3">
        <v>2</v>
      </c>
      <c r="E96" s="3">
        <v>2</v>
      </c>
      <c r="F96" s="3">
        <v>2</v>
      </c>
      <c r="G96" s="3">
        <v>4</v>
      </c>
      <c r="H96" s="3">
        <v>4</v>
      </c>
      <c r="I96" s="3">
        <v>2</v>
      </c>
      <c r="J96" s="3">
        <v>0</v>
      </c>
      <c r="K96" s="3">
        <v>3</v>
      </c>
      <c r="L96" s="3">
        <v>3</v>
      </c>
      <c r="M96" s="3">
        <v>3</v>
      </c>
      <c r="N96" s="3">
        <v>0</v>
      </c>
      <c r="O96" s="3">
        <v>3</v>
      </c>
      <c r="P96" s="3">
        <v>0</v>
      </c>
      <c r="Q96" s="3">
        <v>2</v>
      </c>
      <c r="R96" s="3">
        <v>3</v>
      </c>
      <c r="S96" s="3">
        <v>4</v>
      </c>
      <c r="T96" s="3">
        <v>3</v>
      </c>
      <c r="U96" s="3">
        <v>2</v>
      </c>
    </row>
    <row r="97" spans="1:21" x14ac:dyDescent="0.4">
      <c r="A97" s="4" t="s">
        <v>115</v>
      </c>
      <c r="B97" s="3">
        <v>3</v>
      </c>
      <c r="C97" s="3">
        <v>2</v>
      </c>
      <c r="D97" s="3">
        <v>3</v>
      </c>
      <c r="E97" s="3">
        <v>0</v>
      </c>
      <c r="F97" s="3">
        <v>2</v>
      </c>
      <c r="G97" s="3">
        <v>4</v>
      </c>
      <c r="H97" s="3">
        <v>4</v>
      </c>
      <c r="I97" s="3">
        <v>3</v>
      </c>
      <c r="J97" s="3">
        <v>0</v>
      </c>
      <c r="K97" s="3">
        <v>3</v>
      </c>
      <c r="L97" s="3">
        <v>2</v>
      </c>
      <c r="M97" s="3">
        <v>3</v>
      </c>
      <c r="N97" s="3">
        <v>0</v>
      </c>
      <c r="O97" s="3">
        <v>4</v>
      </c>
      <c r="P97" s="3">
        <v>0</v>
      </c>
      <c r="Q97" s="3">
        <v>3</v>
      </c>
      <c r="R97" s="3">
        <v>3</v>
      </c>
      <c r="S97" s="3">
        <v>3</v>
      </c>
      <c r="T97" s="3">
        <v>3</v>
      </c>
      <c r="U97" s="3">
        <v>2</v>
      </c>
    </row>
    <row r="98" spans="1:21" x14ac:dyDescent="0.4">
      <c r="A98" s="4" t="s">
        <v>116</v>
      </c>
      <c r="B98" s="3">
        <v>3</v>
      </c>
      <c r="C98" s="3">
        <v>4</v>
      </c>
      <c r="D98" s="3">
        <v>3</v>
      </c>
      <c r="E98" s="3">
        <v>0</v>
      </c>
      <c r="F98" s="3">
        <v>2</v>
      </c>
      <c r="G98" s="3">
        <v>4</v>
      </c>
      <c r="H98" s="3">
        <v>4</v>
      </c>
      <c r="I98" s="3">
        <v>4</v>
      </c>
      <c r="J98" s="3">
        <v>0</v>
      </c>
      <c r="K98" s="3">
        <v>3</v>
      </c>
      <c r="L98" s="3">
        <v>1</v>
      </c>
      <c r="M98" s="3">
        <v>3</v>
      </c>
      <c r="N98" s="3">
        <v>0</v>
      </c>
      <c r="O98" s="3">
        <v>4</v>
      </c>
      <c r="P98" s="3">
        <v>0</v>
      </c>
      <c r="Q98" s="3">
        <v>4</v>
      </c>
      <c r="R98" s="3">
        <v>4</v>
      </c>
      <c r="S98" s="3">
        <v>4</v>
      </c>
      <c r="T98" s="3">
        <v>3</v>
      </c>
      <c r="U98" s="3">
        <v>2</v>
      </c>
    </row>
    <row r="99" spans="1:21" x14ac:dyDescent="0.4">
      <c r="A99" s="4" t="s">
        <v>1173</v>
      </c>
      <c r="B99" s="3">
        <v>3</v>
      </c>
      <c r="C99" s="3">
        <v>4</v>
      </c>
      <c r="D99" s="3">
        <v>4</v>
      </c>
      <c r="E99" s="3">
        <v>0</v>
      </c>
      <c r="F99" s="3">
        <v>3</v>
      </c>
      <c r="G99" s="3">
        <v>4</v>
      </c>
      <c r="H99" s="3">
        <v>4</v>
      </c>
      <c r="I99" s="3">
        <v>4</v>
      </c>
      <c r="J99" s="3">
        <v>0</v>
      </c>
      <c r="K99" s="3">
        <v>3</v>
      </c>
      <c r="L99" s="3">
        <v>4</v>
      </c>
      <c r="M99" s="3">
        <v>4</v>
      </c>
      <c r="N99" s="3">
        <v>0</v>
      </c>
      <c r="O99" s="3">
        <v>4</v>
      </c>
      <c r="P99" s="3">
        <v>0</v>
      </c>
      <c r="Q99" s="3">
        <v>4</v>
      </c>
      <c r="R99" s="3">
        <v>4</v>
      </c>
      <c r="S99" s="3">
        <v>4</v>
      </c>
      <c r="T99" s="3">
        <v>3</v>
      </c>
      <c r="U99" s="3">
        <v>4</v>
      </c>
    </row>
    <row r="100" spans="1:21" x14ac:dyDescent="0.4">
      <c r="A100" s="4" t="s">
        <v>118</v>
      </c>
      <c r="B100" s="3">
        <v>4</v>
      </c>
      <c r="C100" s="3">
        <v>0</v>
      </c>
      <c r="D100" s="3">
        <v>0</v>
      </c>
      <c r="E100" s="3">
        <v>0</v>
      </c>
      <c r="F100" s="3">
        <v>4</v>
      </c>
      <c r="G100" s="3">
        <v>4</v>
      </c>
      <c r="H100" s="3">
        <v>4</v>
      </c>
      <c r="I100" s="3">
        <v>4</v>
      </c>
      <c r="J100" s="3">
        <v>0</v>
      </c>
      <c r="K100" s="3">
        <v>3</v>
      </c>
      <c r="L100" s="3">
        <v>1</v>
      </c>
      <c r="M100" s="3">
        <v>4</v>
      </c>
      <c r="N100" s="3">
        <v>0</v>
      </c>
      <c r="O100" s="3">
        <v>4</v>
      </c>
      <c r="P100" s="3">
        <v>0</v>
      </c>
      <c r="Q100" s="3">
        <v>4</v>
      </c>
      <c r="R100" s="3">
        <v>4</v>
      </c>
      <c r="S100" s="3">
        <v>4</v>
      </c>
      <c r="T100" s="3">
        <v>3</v>
      </c>
      <c r="U100" s="3">
        <v>2</v>
      </c>
    </row>
    <row r="101" spans="1:21" x14ac:dyDescent="0.4">
      <c r="A101" s="8" t="s">
        <v>102</v>
      </c>
      <c r="B101" s="3" t="s">
        <v>606</v>
      </c>
      <c r="C101" s="3" t="s">
        <v>606</v>
      </c>
      <c r="D101" s="3" t="s">
        <v>2337</v>
      </c>
      <c r="E101" s="3" t="s">
        <v>2092</v>
      </c>
      <c r="F101" s="3" t="s">
        <v>603</v>
      </c>
      <c r="G101" s="3" t="s">
        <v>2338</v>
      </c>
      <c r="H101" s="3" t="s">
        <v>606</v>
      </c>
      <c r="I101" s="3" t="s">
        <v>603</v>
      </c>
      <c r="J101" s="3" t="s">
        <v>2339</v>
      </c>
      <c r="K101" s="3" t="s">
        <v>606</v>
      </c>
      <c r="L101" s="3" t="s">
        <v>2340</v>
      </c>
      <c r="M101" s="3" t="s">
        <v>603</v>
      </c>
      <c r="N101" s="3" t="s">
        <v>791</v>
      </c>
      <c r="O101" s="3" t="s">
        <v>2341</v>
      </c>
      <c r="P101" s="3" t="s">
        <v>2092</v>
      </c>
      <c r="Q101" s="3" t="s">
        <v>2342</v>
      </c>
      <c r="R101" s="3" t="s">
        <v>795</v>
      </c>
      <c r="S101" s="3" t="s">
        <v>606</v>
      </c>
      <c r="T101" s="3" t="s">
        <v>2342</v>
      </c>
      <c r="U101" s="3" t="s">
        <v>2343</v>
      </c>
    </row>
    <row r="102" spans="1:21" x14ac:dyDescent="0.4">
      <c r="A102" s="8" t="s">
        <v>103</v>
      </c>
      <c r="B102" s="9" t="s">
        <v>795</v>
      </c>
      <c r="C102" s="3" t="s">
        <v>795</v>
      </c>
      <c r="D102" s="3" t="s">
        <v>2098</v>
      </c>
      <c r="E102" s="3" t="s">
        <v>2092</v>
      </c>
      <c r="F102" s="3" t="s">
        <v>792</v>
      </c>
      <c r="G102" s="3" t="s">
        <v>601</v>
      </c>
      <c r="H102" s="3" t="s">
        <v>792</v>
      </c>
      <c r="I102" s="3" t="s">
        <v>790</v>
      </c>
      <c r="J102" s="3" t="s">
        <v>2092</v>
      </c>
      <c r="K102" s="3" t="s">
        <v>630</v>
      </c>
      <c r="L102" s="3" t="s">
        <v>792</v>
      </c>
      <c r="M102" s="3" t="s">
        <v>795</v>
      </c>
      <c r="N102" s="3" t="s">
        <v>795</v>
      </c>
      <c r="O102" s="3" t="s">
        <v>2344</v>
      </c>
      <c r="P102" s="3" t="s">
        <v>2092</v>
      </c>
      <c r="Q102" s="3" t="s">
        <v>795</v>
      </c>
      <c r="R102" s="3" t="s">
        <v>795</v>
      </c>
      <c r="S102" s="3" t="s">
        <v>792</v>
      </c>
      <c r="T102" s="3" t="s">
        <v>791</v>
      </c>
      <c r="U102" s="3" t="s">
        <v>795</v>
      </c>
    </row>
    <row r="103" spans="1:21" x14ac:dyDescent="0.4">
      <c r="A103" s="8" t="s">
        <v>104</v>
      </c>
      <c r="B103" s="9" t="s">
        <v>795</v>
      </c>
      <c r="C103" s="3" t="s">
        <v>2092</v>
      </c>
      <c r="D103" s="3" t="s">
        <v>2345</v>
      </c>
      <c r="E103" s="3" t="s">
        <v>2092</v>
      </c>
      <c r="F103" s="3" t="s">
        <v>601</v>
      </c>
      <c r="G103" s="3" t="s">
        <v>630</v>
      </c>
      <c r="H103" s="3" t="s">
        <v>792</v>
      </c>
      <c r="I103" s="3" t="s">
        <v>601</v>
      </c>
      <c r="J103" s="3" t="s">
        <v>790</v>
      </c>
      <c r="K103" s="3" t="s">
        <v>601</v>
      </c>
      <c r="L103" s="3" t="s">
        <v>2346</v>
      </c>
      <c r="M103" s="3" t="s">
        <v>2092</v>
      </c>
      <c r="N103" s="3" t="s">
        <v>601</v>
      </c>
      <c r="O103" s="3" t="s">
        <v>2347</v>
      </c>
      <c r="P103" s="3" t="s">
        <v>2092</v>
      </c>
      <c r="Q103" s="3" t="s">
        <v>2348</v>
      </c>
      <c r="R103" s="3" t="s">
        <v>795</v>
      </c>
      <c r="S103" s="3" t="s">
        <v>2092</v>
      </c>
      <c r="T103" s="3" t="s">
        <v>2348</v>
      </c>
      <c r="U103" s="3" t="s">
        <v>2348</v>
      </c>
    </row>
    <row r="104" spans="1:21" x14ac:dyDescent="0.4">
      <c r="A104" s="8" t="s">
        <v>105</v>
      </c>
      <c r="B104" s="9" t="s">
        <v>792</v>
      </c>
      <c r="C104" s="3" t="s">
        <v>792</v>
      </c>
      <c r="D104" s="3" t="s">
        <v>792</v>
      </c>
      <c r="E104" s="3" t="s">
        <v>2092</v>
      </c>
      <c r="F104" s="3" t="s">
        <v>792</v>
      </c>
      <c r="G104" s="3" t="s">
        <v>601</v>
      </c>
      <c r="H104" s="3" t="s">
        <v>795</v>
      </c>
      <c r="I104" s="3" t="s">
        <v>792</v>
      </c>
      <c r="J104" s="3" t="s">
        <v>792</v>
      </c>
      <c r="K104" s="3" t="s">
        <v>791</v>
      </c>
      <c r="L104" s="3" t="s">
        <v>792</v>
      </c>
      <c r="M104" s="3" t="s">
        <v>791</v>
      </c>
      <c r="N104" s="3" t="s">
        <v>795</v>
      </c>
      <c r="O104" s="3" t="s">
        <v>792</v>
      </c>
      <c r="P104" s="3" t="s">
        <v>2092</v>
      </c>
      <c r="Q104" s="3" t="s">
        <v>792</v>
      </c>
      <c r="R104" s="3" t="s">
        <v>630</v>
      </c>
      <c r="S104" s="3" t="s">
        <v>792</v>
      </c>
      <c r="T104" s="3" t="s">
        <v>792</v>
      </c>
      <c r="U104" s="3" t="s">
        <v>792</v>
      </c>
    </row>
    <row r="105" spans="1:21" x14ac:dyDescent="0.4">
      <c r="A105" s="8" t="s">
        <v>106</v>
      </c>
      <c r="B105" s="10" t="s">
        <v>2349</v>
      </c>
      <c r="C105" s="3" t="s">
        <v>791</v>
      </c>
      <c r="D105" s="3" t="s">
        <v>2350</v>
      </c>
      <c r="E105" s="3" t="s">
        <v>2092</v>
      </c>
      <c r="F105" s="3" t="s">
        <v>791</v>
      </c>
      <c r="G105" s="3" t="s">
        <v>2351</v>
      </c>
      <c r="H105" s="3" t="s">
        <v>2352</v>
      </c>
      <c r="I105" s="3" t="s">
        <v>2349</v>
      </c>
      <c r="J105" s="3" t="s">
        <v>2353</v>
      </c>
      <c r="K105" s="3" t="s">
        <v>2354</v>
      </c>
      <c r="L105" s="3" t="s">
        <v>2092</v>
      </c>
      <c r="M105" s="3" t="s">
        <v>2355</v>
      </c>
      <c r="N105" s="3" t="s">
        <v>601</v>
      </c>
      <c r="O105" s="3" t="s">
        <v>2356</v>
      </c>
      <c r="P105" s="3" t="s">
        <v>2344</v>
      </c>
      <c r="Q105" s="3" t="s">
        <v>2357</v>
      </c>
      <c r="R105" s="3" t="s">
        <v>791</v>
      </c>
      <c r="S105" s="3" t="s">
        <v>2095</v>
      </c>
      <c r="T105" s="3" t="s">
        <v>602</v>
      </c>
      <c r="U105" s="3" t="s">
        <v>2358</v>
      </c>
    </row>
    <row r="106" spans="1:21" x14ac:dyDescent="0.4">
      <c r="A106" s="8" t="s">
        <v>119</v>
      </c>
      <c r="B106" s="3" t="s">
        <v>795</v>
      </c>
      <c r="C106" s="3" t="s">
        <v>2348</v>
      </c>
      <c r="D106" s="3" t="s">
        <v>630</v>
      </c>
      <c r="E106" s="3" t="s">
        <v>2092</v>
      </c>
      <c r="F106" s="3" t="s">
        <v>795</v>
      </c>
      <c r="G106" s="3" t="s">
        <v>795</v>
      </c>
      <c r="H106" s="3" t="s">
        <v>2348</v>
      </c>
      <c r="I106" s="3" t="s">
        <v>2359</v>
      </c>
      <c r="J106" s="3" t="s">
        <v>795</v>
      </c>
      <c r="K106" s="3" t="s">
        <v>795</v>
      </c>
      <c r="L106" s="3" t="s">
        <v>795</v>
      </c>
      <c r="M106" s="3" t="s">
        <v>795</v>
      </c>
      <c r="N106" s="3" t="s">
        <v>792</v>
      </c>
      <c r="O106" s="3" t="s">
        <v>795</v>
      </c>
      <c r="P106" s="3" t="s">
        <v>630</v>
      </c>
      <c r="Q106" s="3" t="s">
        <v>795</v>
      </c>
      <c r="R106" s="3" t="s">
        <v>795</v>
      </c>
      <c r="S106" s="3" t="s">
        <v>630</v>
      </c>
      <c r="T106" s="3" t="s">
        <v>795</v>
      </c>
      <c r="U106" s="3" t="s">
        <v>630</v>
      </c>
    </row>
    <row r="107" spans="1:21" x14ac:dyDescent="0.4">
      <c r="A107" s="8" t="s">
        <v>120</v>
      </c>
      <c r="B107" s="3" t="s">
        <v>2360</v>
      </c>
      <c r="C107" s="3" t="s">
        <v>2361</v>
      </c>
      <c r="D107" s="3" t="s">
        <v>2360</v>
      </c>
      <c r="E107" s="3" t="s">
        <v>2094</v>
      </c>
      <c r="F107" s="3" t="s">
        <v>2347</v>
      </c>
      <c r="G107" s="3" t="s">
        <v>2096</v>
      </c>
      <c r="H107" s="3" t="s">
        <v>2362</v>
      </c>
      <c r="I107" s="3" t="s">
        <v>795</v>
      </c>
      <c r="J107" s="3" t="s">
        <v>2363</v>
      </c>
      <c r="K107" s="3" t="s">
        <v>2099</v>
      </c>
      <c r="L107" s="3" t="s">
        <v>2364</v>
      </c>
      <c r="M107" s="3" t="s">
        <v>2365</v>
      </c>
      <c r="N107" s="3" t="s">
        <v>2366</v>
      </c>
      <c r="O107" s="3" t="s">
        <v>2367</v>
      </c>
      <c r="P107" s="3" t="s">
        <v>2095</v>
      </c>
      <c r="Q107" s="3" t="s">
        <v>630</v>
      </c>
      <c r="R107" s="3" t="s">
        <v>630</v>
      </c>
      <c r="S107" s="3" t="s">
        <v>2368</v>
      </c>
      <c r="T107" s="3" t="s">
        <v>795</v>
      </c>
      <c r="U107" s="3" t="s">
        <v>2369</v>
      </c>
    </row>
    <row r="108" spans="1:21" x14ac:dyDescent="0.4">
      <c r="A108" s="3" t="s">
        <v>598</v>
      </c>
      <c r="B108" s="3">
        <v>1</v>
      </c>
      <c r="C108" s="3">
        <v>1</v>
      </c>
      <c r="D108" s="3">
        <v>2</v>
      </c>
      <c r="E108" s="3">
        <v>2</v>
      </c>
      <c r="F108" s="3">
        <v>2</v>
      </c>
      <c r="G108" s="3">
        <v>2</v>
      </c>
      <c r="H108" s="3">
        <v>2</v>
      </c>
      <c r="I108" s="3">
        <v>2</v>
      </c>
      <c r="J108" s="3">
        <v>2</v>
      </c>
      <c r="K108" s="3">
        <v>2</v>
      </c>
      <c r="L108" s="3">
        <v>2</v>
      </c>
      <c r="M108" s="3">
        <v>2</v>
      </c>
      <c r="N108" s="3">
        <v>2</v>
      </c>
      <c r="O108" s="3">
        <v>2</v>
      </c>
      <c r="P108" s="3">
        <v>2</v>
      </c>
      <c r="Q108" s="3">
        <v>2</v>
      </c>
      <c r="R108" s="3">
        <v>2</v>
      </c>
      <c r="S108" s="3">
        <v>2</v>
      </c>
      <c r="T108" s="3">
        <v>2</v>
      </c>
      <c r="U108" s="3">
        <v>2</v>
      </c>
    </row>
    <row r="109" spans="1:21" x14ac:dyDescent="0.4">
      <c r="A109" s="3"/>
      <c r="B109" s="3" t="s">
        <v>1177</v>
      </c>
      <c r="C109" s="3" t="s">
        <v>295</v>
      </c>
      <c r="D109" s="3" t="s">
        <v>296</v>
      </c>
      <c r="E109" s="3" t="s">
        <v>297</v>
      </c>
      <c r="F109" s="3" t="s">
        <v>298</v>
      </c>
      <c r="G109" s="3" t="s">
        <v>299</v>
      </c>
      <c r="H109" s="3" t="s">
        <v>300</v>
      </c>
      <c r="I109" s="3" t="s">
        <v>301</v>
      </c>
      <c r="J109" s="3" t="s">
        <v>302</v>
      </c>
      <c r="K109" s="3" t="s">
        <v>303</v>
      </c>
      <c r="L109" s="3" t="s">
        <v>304</v>
      </c>
      <c r="M109" s="3" t="s">
        <v>305</v>
      </c>
      <c r="N109" s="3" t="s">
        <v>306</v>
      </c>
      <c r="O109" s="3" t="s">
        <v>307</v>
      </c>
      <c r="P109" s="3" t="s">
        <v>308</v>
      </c>
      <c r="Q109" s="3" t="s">
        <v>309</v>
      </c>
      <c r="R109" s="3" t="s">
        <v>310</v>
      </c>
      <c r="S109" s="3" t="s">
        <v>311</v>
      </c>
      <c r="T109" s="3" t="s">
        <v>312</v>
      </c>
      <c r="U109" s="3" t="s">
        <v>313</v>
      </c>
    </row>
    <row r="110" spans="1:21" x14ac:dyDescent="0.4">
      <c r="A110" s="3" t="s">
        <v>0</v>
      </c>
      <c r="B110" s="3">
        <v>1</v>
      </c>
      <c r="C110" s="3">
        <v>3</v>
      </c>
      <c r="D110" s="3">
        <v>1</v>
      </c>
      <c r="E110" s="3">
        <v>1</v>
      </c>
      <c r="F110" s="3">
        <v>2</v>
      </c>
      <c r="G110" s="3">
        <v>2</v>
      </c>
      <c r="H110" s="3">
        <v>1</v>
      </c>
      <c r="I110" s="3">
        <v>2</v>
      </c>
      <c r="J110" s="3">
        <v>2</v>
      </c>
      <c r="K110" s="3">
        <v>2</v>
      </c>
      <c r="L110" s="3">
        <v>1</v>
      </c>
      <c r="M110" s="3">
        <v>1</v>
      </c>
      <c r="N110" s="3">
        <v>2</v>
      </c>
      <c r="O110" s="3">
        <v>1</v>
      </c>
      <c r="P110" s="3">
        <v>2</v>
      </c>
      <c r="Q110" s="3">
        <v>2</v>
      </c>
      <c r="R110" s="3">
        <v>1</v>
      </c>
      <c r="S110" s="3">
        <v>1</v>
      </c>
      <c r="T110" s="3">
        <v>1</v>
      </c>
      <c r="U110" s="3">
        <v>1</v>
      </c>
    </row>
    <row r="111" spans="1:21" x14ac:dyDescent="0.4">
      <c r="A111" s="3" t="s">
        <v>97</v>
      </c>
      <c r="B111" s="3">
        <v>4</v>
      </c>
      <c r="C111" s="3">
        <v>2</v>
      </c>
      <c r="D111" s="3">
        <v>3</v>
      </c>
      <c r="E111" s="3">
        <v>2</v>
      </c>
      <c r="F111" s="3">
        <v>2</v>
      </c>
      <c r="G111" s="3">
        <v>3</v>
      </c>
      <c r="H111" s="3">
        <v>2</v>
      </c>
      <c r="I111" s="3">
        <v>3</v>
      </c>
      <c r="J111" s="3">
        <v>6</v>
      </c>
      <c r="K111" s="3">
        <v>7</v>
      </c>
      <c r="L111" s="3">
        <v>2</v>
      </c>
      <c r="M111" s="3">
        <v>7</v>
      </c>
      <c r="N111" s="3">
        <v>4</v>
      </c>
      <c r="O111" s="3">
        <v>5</v>
      </c>
      <c r="P111" s="3">
        <v>5</v>
      </c>
      <c r="Q111" s="3">
        <v>5</v>
      </c>
      <c r="R111" s="3">
        <v>7</v>
      </c>
      <c r="S111" s="3">
        <v>1</v>
      </c>
      <c r="T111" s="3">
        <v>4</v>
      </c>
      <c r="U111" s="3">
        <v>6</v>
      </c>
    </row>
    <row r="112" spans="1:21" x14ac:dyDescent="0.4">
      <c r="A112" s="3" t="s">
        <v>98</v>
      </c>
      <c r="B112" s="3">
        <v>13</v>
      </c>
      <c r="C112" s="3">
        <v>2</v>
      </c>
      <c r="D112" s="3">
        <v>1</v>
      </c>
      <c r="E112" s="3">
        <v>13</v>
      </c>
      <c r="F112" s="3">
        <v>13</v>
      </c>
      <c r="G112" s="3">
        <v>1</v>
      </c>
      <c r="H112" s="3">
        <v>9</v>
      </c>
      <c r="I112" s="3">
        <v>16</v>
      </c>
      <c r="J112" s="3">
        <v>16</v>
      </c>
      <c r="K112" s="3">
        <v>11</v>
      </c>
      <c r="L112" s="3">
        <v>15</v>
      </c>
      <c r="M112" s="3">
        <v>2</v>
      </c>
      <c r="N112" s="3">
        <v>5</v>
      </c>
      <c r="O112" s="3">
        <v>12</v>
      </c>
      <c r="P112" s="3">
        <v>2</v>
      </c>
      <c r="Q112" s="3">
        <v>5</v>
      </c>
      <c r="R112" s="3">
        <v>6</v>
      </c>
      <c r="S112" s="3">
        <v>4</v>
      </c>
      <c r="T112" s="3">
        <v>5</v>
      </c>
      <c r="U112" s="3">
        <v>15</v>
      </c>
    </row>
    <row r="113" spans="1:21" x14ac:dyDescent="0.4">
      <c r="A113" s="3" t="s">
        <v>99</v>
      </c>
      <c r="B113" s="3">
        <v>3</v>
      </c>
      <c r="C113" s="3">
        <v>1</v>
      </c>
      <c r="D113" s="3">
        <v>3</v>
      </c>
      <c r="E113" s="3">
        <v>3</v>
      </c>
      <c r="F113" s="3">
        <v>3</v>
      </c>
      <c r="G113" s="3">
        <v>2</v>
      </c>
      <c r="H113" s="3">
        <v>3</v>
      </c>
      <c r="I113" s="3">
        <v>2</v>
      </c>
      <c r="J113" s="3">
        <v>2</v>
      </c>
      <c r="K113" s="3">
        <v>1</v>
      </c>
      <c r="L113" s="3">
        <v>2</v>
      </c>
      <c r="M113" s="3">
        <v>2</v>
      </c>
      <c r="N113" s="3">
        <v>3</v>
      </c>
      <c r="O113" s="3">
        <v>2</v>
      </c>
      <c r="P113" s="3">
        <v>1</v>
      </c>
      <c r="Q113" s="3">
        <v>4</v>
      </c>
      <c r="R113" s="3">
        <v>4</v>
      </c>
      <c r="S113" s="3">
        <v>0</v>
      </c>
      <c r="T113" s="3">
        <v>3</v>
      </c>
      <c r="U113" s="3">
        <v>2</v>
      </c>
    </row>
    <row r="114" spans="1:21" x14ac:dyDescent="0.4">
      <c r="A114" s="3" t="s">
        <v>100</v>
      </c>
      <c r="B114" s="3">
        <v>1</v>
      </c>
      <c r="C114" s="3">
        <v>6</v>
      </c>
      <c r="D114" s="3">
        <v>4</v>
      </c>
      <c r="E114" s="3">
        <v>4</v>
      </c>
      <c r="F114" s="3">
        <v>1</v>
      </c>
      <c r="G114" s="3">
        <v>1</v>
      </c>
      <c r="H114" s="3">
        <v>4</v>
      </c>
      <c r="I114" s="3">
        <v>1</v>
      </c>
      <c r="J114" s="3">
        <v>1</v>
      </c>
      <c r="K114" s="3">
        <v>6</v>
      </c>
      <c r="L114" s="3">
        <v>1</v>
      </c>
      <c r="M114" s="3">
        <v>3</v>
      </c>
      <c r="N114" s="3">
        <v>2</v>
      </c>
      <c r="O114" s="3">
        <v>4</v>
      </c>
      <c r="P114" s="3">
        <v>2</v>
      </c>
      <c r="Q114" s="3">
        <v>1</v>
      </c>
      <c r="R114" s="3">
        <v>6</v>
      </c>
      <c r="S114" s="3">
        <v>5</v>
      </c>
      <c r="T114" s="3">
        <v>4</v>
      </c>
      <c r="U114" s="3">
        <v>4</v>
      </c>
    </row>
    <row r="115" spans="1:21" x14ac:dyDescent="0.4">
      <c r="A115" s="3" t="s">
        <v>101</v>
      </c>
      <c r="B115" s="3">
        <v>1</v>
      </c>
      <c r="C115" s="3">
        <v>5</v>
      </c>
      <c r="D115" s="3">
        <v>4</v>
      </c>
      <c r="E115" s="3">
        <v>4</v>
      </c>
      <c r="F115" s="3">
        <v>4</v>
      </c>
      <c r="G115" s="3">
        <v>1</v>
      </c>
      <c r="H115" s="3">
        <v>6</v>
      </c>
      <c r="I115" s="3">
        <v>1</v>
      </c>
      <c r="J115" s="3">
        <v>4</v>
      </c>
      <c r="K115" s="3">
        <v>4</v>
      </c>
      <c r="L115" s="3">
        <v>4</v>
      </c>
      <c r="M115" s="3">
        <v>4</v>
      </c>
      <c r="N115" s="3">
        <v>3</v>
      </c>
      <c r="O115" s="3">
        <v>1</v>
      </c>
      <c r="P115" s="3">
        <v>6</v>
      </c>
      <c r="Q115" s="3">
        <v>4</v>
      </c>
      <c r="R115" s="3">
        <v>5</v>
      </c>
      <c r="S115" s="3">
        <v>4</v>
      </c>
      <c r="T115" s="3">
        <v>2</v>
      </c>
      <c r="U115" s="3">
        <v>4</v>
      </c>
    </row>
    <row r="116" spans="1:21" x14ac:dyDescent="0.4">
      <c r="A116" s="3" t="s">
        <v>1171</v>
      </c>
      <c r="B116" s="3">
        <v>3</v>
      </c>
      <c r="C116" s="3">
        <v>4</v>
      </c>
      <c r="D116" s="3">
        <v>2</v>
      </c>
      <c r="E116" s="3">
        <v>3</v>
      </c>
      <c r="F116" s="3">
        <v>4</v>
      </c>
      <c r="G116" s="3">
        <v>2</v>
      </c>
      <c r="H116" s="3">
        <v>4</v>
      </c>
      <c r="I116" s="3">
        <v>4</v>
      </c>
      <c r="J116" s="3">
        <v>0</v>
      </c>
      <c r="K116" s="3">
        <v>4</v>
      </c>
      <c r="L116" s="3">
        <v>4</v>
      </c>
      <c r="M116" s="3">
        <v>0</v>
      </c>
      <c r="N116" s="3">
        <v>3</v>
      </c>
      <c r="O116" s="3">
        <v>0</v>
      </c>
      <c r="P116" s="3">
        <v>3</v>
      </c>
      <c r="Q116" s="3">
        <v>4</v>
      </c>
      <c r="R116" s="3">
        <v>4</v>
      </c>
      <c r="S116" s="3">
        <v>2</v>
      </c>
      <c r="T116" s="3">
        <v>4</v>
      </c>
      <c r="U116" s="3">
        <v>4</v>
      </c>
    </row>
    <row r="117" spans="1:21" x14ac:dyDescent="0.4">
      <c r="A117" s="3" t="s">
        <v>1172</v>
      </c>
      <c r="B117" s="3">
        <v>2</v>
      </c>
      <c r="C117" s="3">
        <v>3</v>
      </c>
      <c r="D117" s="3">
        <v>3</v>
      </c>
      <c r="E117" s="3">
        <v>2</v>
      </c>
      <c r="F117" s="3">
        <v>2</v>
      </c>
      <c r="G117" s="3">
        <v>2</v>
      </c>
      <c r="H117" s="3">
        <v>2</v>
      </c>
      <c r="I117" s="3">
        <v>3</v>
      </c>
      <c r="J117" s="3">
        <v>2</v>
      </c>
      <c r="K117" s="3">
        <v>3</v>
      </c>
      <c r="L117" s="3">
        <v>2</v>
      </c>
      <c r="M117" s="3">
        <v>0</v>
      </c>
      <c r="N117" s="3">
        <v>2</v>
      </c>
      <c r="O117" s="3">
        <v>0</v>
      </c>
      <c r="P117" s="3">
        <v>3</v>
      </c>
      <c r="Q117" s="3">
        <v>2</v>
      </c>
      <c r="R117" s="3">
        <v>3</v>
      </c>
      <c r="S117" s="3">
        <v>2</v>
      </c>
      <c r="T117" s="3">
        <v>2</v>
      </c>
      <c r="U117" s="3">
        <v>2</v>
      </c>
    </row>
    <row r="118" spans="1:21" x14ac:dyDescent="0.4">
      <c r="A118" s="4" t="s">
        <v>109</v>
      </c>
      <c r="B118" s="3">
        <v>2</v>
      </c>
      <c r="C118" s="3">
        <v>3</v>
      </c>
      <c r="D118" s="3">
        <v>1</v>
      </c>
      <c r="E118" s="3">
        <v>3</v>
      </c>
      <c r="F118" s="3">
        <v>2</v>
      </c>
      <c r="G118" s="3">
        <v>2</v>
      </c>
      <c r="H118" s="3">
        <v>4</v>
      </c>
      <c r="I118" s="3">
        <v>3</v>
      </c>
      <c r="J118" s="3">
        <v>0</v>
      </c>
      <c r="K118" s="3">
        <v>2</v>
      </c>
      <c r="L118" s="3">
        <v>3</v>
      </c>
      <c r="M118" s="3">
        <v>0</v>
      </c>
      <c r="N118" s="3">
        <v>3</v>
      </c>
      <c r="O118" s="3">
        <v>0</v>
      </c>
      <c r="P118" s="3">
        <v>2</v>
      </c>
      <c r="Q118" s="3">
        <v>2</v>
      </c>
      <c r="R118" s="3">
        <v>3</v>
      </c>
      <c r="S118" s="3">
        <v>2</v>
      </c>
      <c r="T118" s="3">
        <v>2</v>
      </c>
      <c r="U118" s="3">
        <v>3</v>
      </c>
    </row>
    <row r="119" spans="1:21" x14ac:dyDescent="0.4">
      <c r="A119" s="4" t="s">
        <v>110</v>
      </c>
      <c r="B119" s="3">
        <v>2</v>
      </c>
      <c r="C119" s="3">
        <v>3</v>
      </c>
      <c r="D119" s="3">
        <v>2</v>
      </c>
      <c r="E119" s="3">
        <v>3</v>
      </c>
      <c r="F119" s="3">
        <v>2</v>
      </c>
      <c r="G119" s="3">
        <v>3</v>
      </c>
      <c r="H119" s="3">
        <v>2</v>
      </c>
      <c r="I119" s="3">
        <v>2</v>
      </c>
      <c r="J119" s="3">
        <v>0</v>
      </c>
      <c r="K119" s="3">
        <v>4</v>
      </c>
      <c r="L119" s="3">
        <v>2</v>
      </c>
      <c r="M119" s="3">
        <v>0</v>
      </c>
      <c r="N119" s="3">
        <v>3</v>
      </c>
      <c r="O119" s="3">
        <v>2</v>
      </c>
      <c r="P119" s="3">
        <v>3</v>
      </c>
      <c r="Q119" s="3">
        <v>2</v>
      </c>
      <c r="R119" s="3">
        <v>4</v>
      </c>
      <c r="S119" s="3">
        <v>3</v>
      </c>
      <c r="T119" s="3">
        <v>2</v>
      </c>
      <c r="U119" s="3">
        <v>1</v>
      </c>
    </row>
    <row r="120" spans="1:21" x14ac:dyDescent="0.4">
      <c r="A120" s="4" t="s">
        <v>111</v>
      </c>
      <c r="B120" s="3">
        <v>3</v>
      </c>
      <c r="C120" s="3">
        <v>3</v>
      </c>
      <c r="D120" s="3">
        <v>3</v>
      </c>
      <c r="E120" s="3">
        <v>2</v>
      </c>
      <c r="F120" s="3">
        <v>4</v>
      </c>
      <c r="G120" s="3">
        <v>3</v>
      </c>
      <c r="H120" s="3">
        <v>3</v>
      </c>
      <c r="I120" s="3">
        <v>0</v>
      </c>
      <c r="J120" s="3">
        <v>0</v>
      </c>
      <c r="K120" s="3">
        <v>4</v>
      </c>
      <c r="L120" s="3">
        <v>3</v>
      </c>
      <c r="M120" s="3">
        <v>0</v>
      </c>
      <c r="N120" s="3">
        <v>4</v>
      </c>
      <c r="O120" s="3">
        <v>0</v>
      </c>
      <c r="P120" s="3">
        <v>3</v>
      </c>
      <c r="Q120" s="3">
        <v>3</v>
      </c>
      <c r="R120" s="3">
        <v>4</v>
      </c>
      <c r="S120" s="3">
        <v>3</v>
      </c>
      <c r="T120" s="3">
        <v>3</v>
      </c>
      <c r="U120" s="3">
        <v>3</v>
      </c>
    </row>
    <row r="121" spans="1:21" x14ac:dyDescent="0.4">
      <c r="A121" s="4" t="s">
        <v>112</v>
      </c>
      <c r="B121" s="3">
        <v>3</v>
      </c>
      <c r="C121" s="3">
        <v>3</v>
      </c>
      <c r="D121" s="3">
        <v>3</v>
      </c>
      <c r="E121" s="3">
        <v>3</v>
      </c>
      <c r="F121" s="3">
        <v>4</v>
      </c>
      <c r="G121" s="3">
        <v>3</v>
      </c>
      <c r="H121" s="3">
        <v>4</v>
      </c>
      <c r="I121" s="3">
        <v>4</v>
      </c>
      <c r="J121" s="3">
        <v>0</v>
      </c>
      <c r="K121" s="3">
        <v>4</v>
      </c>
      <c r="L121" s="3">
        <v>3</v>
      </c>
      <c r="M121" s="3">
        <v>0</v>
      </c>
      <c r="N121" s="3">
        <v>4</v>
      </c>
      <c r="O121" s="3">
        <v>0</v>
      </c>
      <c r="P121" s="3">
        <v>3</v>
      </c>
      <c r="Q121" s="3">
        <v>3</v>
      </c>
      <c r="R121" s="3">
        <v>4</v>
      </c>
      <c r="S121" s="3">
        <v>2</v>
      </c>
      <c r="T121" s="3">
        <v>3</v>
      </c>
      <c r="U121" s="3">
        <v>3</v>
      </c>
    </row>
    <row r="122" spans="1:21" x14ac:dyDescent="0.4">
      <c r="A122" s="4" t="s">
        <v>113</v>
      </c>
      <c r="B122" s="3">
        <v>3</v>
      </c>
      <c r="C122" s="3">
        <v>3</v>
      </c>
      <c r="D122" s="3">
        <v>4</v>
      </c>
      <c r="E122" s="3">
        <v>3</v>
      </c>
      <c r="F122" s="3">
        <v>4</v>
      </c>
      <c r="G122" s="3">
        <v>3</v>
      </c>
      <c r="H122" s="3">
        <v>3</v>
      </c>
      <c r="I122" s="3">
        <v>3</v>
      </c>
      <c r="J122" s="3">
        <v>0</v>
      </c>
      <c r="K122" s="3">
        <v>4</v>
      </c>
      <c r="L122" s="3">
        <v>3</v>
      </c>
      <c r="M122" s="3">
        <v>0</v>
      </c>
      <c r="N122" s="3">
        <v>4</v>
      </c>
      <c r="O122" s="3">
        <v>0</v>
      </c>
      <c r="P122" s="3">
        <v>3</v>
      </c>
      <c r="Q122" s="3">
        <v>3</v>
      </c>
      <c r="R122" s="3">
        <v>4</v>
      </c>
      <c r="S122" s="3">
        <v>3</v>
      </c>
      <c r="T122" s="3">
        <v>4</v>
      </c>
      <c r="U122" s="3">
        <v>1</v>
      </c>
    </row>
    <row r="123" spans="1:21" x14ac:dyDescent="0.4">
      <c r="A123" s="4" t="s">
        <v>114</v>
      </c>
      <c r="B123" s="3">
        <v>2</v>
      </c>
      <c r="C123" s="3">
        <v>4</v>
      </c>
      <c r="D123" s="3">
        <v>3</v>
      </c>
      <c r="E123" s="3">
        <v>2</v>
      </c>
      <c r="F123" s="3">
        <v>2</v>
      </c>
      <c r="G123" s="3">
        <v>3</v>
      </c>
      <c r="H123" s="3">
        <v>3</v>
      </c>
      <c r="I123" s="3">
        <v>4</v>
      </c>
      <c r="J123" s="3">
        <v>0</v>
      </c>
      <c r="K123" s="3">
        <v>4</v>
      </c>
      <c r="L123" s="3">
        <v>3</v>
      </c>
      <c r="M123" s="3">
        <v>0</v>
      </c>
      <c r="N123" s="3">
        <v>4</v>
      </c>
      <c r="O123" s="3">
        <v>0</v>
      </c>
      <c r="P123" s="3">
        <v>3</v>
      </c>
      <c r="Q123" s="3">
        <v>2</v>
      </c>
      <c r="R123" s="3">
        <v>3</v>
      </c>
      <c r="S123" s="3">
        <v>3</v>
      </c>
      <c r="T123" s="3">
        <v>2</v>
      </c>
      <c r="U123" s="3">
        <v>2</v>
      </c>
    </row>
    <row r="124" spans="1:21" x14ac:dyDescent="0.4">
      <c r="A124" s="4" t="s">
        <v>115</v>
      </c>
      <c r="B124" s="3">
        <v>2</v>
      </c>
      <c r="C124" s="3">
        <v>4</v>
      </c>
      <c r="D124" s="3">
        <v>4</v>
      </c>
      <c r="E124" s="3">
        <v>3</v>
      </c>
      <c r="F124" s="3">
        <v>2</v>
      </c>
      <c r="G124" s="3">
        <v>3</v>
      </c>
      <c r="H124" s="3">
        <v>3</v>
      </c>
      <c r="I124" s="3">
        <v>3</v>
      </c>
      <c r="J124" s="3">
        <v>0</v>
      </c>
      <c r="K124" s="3">
        <v>4</v>
      </c>
      <c r="L124" s="3">
        <v>2</v>
      </c>
      <c r="M124" s="3">
        <v>0</v>
      </c>
      <c r="N124" s="3">
        <v>4</v>
      </c>
      <c r="O124" s="3">
        <v>0</v>
      </c>
      <c r="P124" s="3">
        <v>3</v>
      </c>
      <c r="Q124" s="3">
        <v>2</v>
      </c>
      <c r="R124" s="3">
        <v>4</v>
      </c>
      <c r="S124" s="3">
        <v>2</v>
      </c>
      <c r="T124" s="3">
        <v>3</v>
      </c>
      <c r="U124" s="3">
        <v>1</v>
      </c>
    </row>
    <row r="125" spans="1:21" x14ac:dyDescent="0.4">
      <c r="A125" s="4" t="s">
        <v>116</v>
      </c>
      <c r="B125" s="3">
        <v>3</v>
      </c>
      <c r="C125" s="3">
        <v>4</v>
      </c>
      <c r="D125" s="3">
        <v>4</v>
      </c>
      <c r="E125" s="3">
        <v>3</v>
      </c>
      <c r="F125" s="3">
        <v>2</v>
      </c>
      <c r="G125" s="3">
        <v>3</v>
      </c>
      <c r="H125" s="3">
        <v>4</v>
      </c>
      <c r="I125" s="3">
        <v>3</v>
      </c>
      <c r="J125" s="3">
        <v>0</v>
      </c>
      <c r="K125" s="3">
        <v>4</v>
      </c>
      <c r="L125" s="3">
        <v>2</v>
      </c>
      <c r="M125" s="3">
        <v>0</v>
      </c>
      <c r="N125" s="3">
        <v>4</v>
      </c>
      <c r="O125" s="3">
        <v>0</v>
      </c>
      <c r="P125" s="3">
        <v>3</v>
      </c>
      <c r="Q125" s="3">
        <v>2</v>
      </c>
      <c r="R125" s="3">
        <v>4</v>
      </c>
      <c r="S125" s="3">
        <v>2</v>
      </c>
      <c r="T125" s="3">
        <v>2</v>
      </c>
      <c r="U125" s="3">
        <v>3</v>
      </c>
    </row>
    <row r="126" spans="1:21" x14ac:dyDescent="0.4">
      <c r="A126" s="4" t="s">
        <v>1173</v>
      </c>
      <c r="B126" s="3">
        <v>3</v>
      </c>
      <c r="C126" s="3">
        <v>4</v>
      </c>
      <c r="D126" s="3">
        <v>4</v>
      </c>
      <c r="E126" s="3">
        <v>3</v>
      </c>
      <c r="F126" s="3">
        <v>2</v>
      </c>
      <c r="G126" s="3">
        <v>3</v>
      </c>
      <c r="H126" s="3">
        <v>4</v>
      </c>
      <c r="I126" s="3">
        <v>3</v>
      </c>
      <c r="J126" s="3">
        <v>0</v>
      </c>
      <c r="K126" s="3">
        <v>4</v>
      </c>
      <c r="L126" s="3">
        <v>4</v>
      </c>
      <c r="M126" s="3">
        <v>0</v>
      </c>
      <c r="N126" s="3">
        <v>4</v>
      </c>
      <c r="O126" s="3">
        <v>0</v>
      </c>
      <c r="P126" s="3">
        <v>3</v>
      </c>
      <c r="Q126" s="3">
        <v>4</v>
      </c>
      <c r="R126" s="3">
        <v>4</v>
      </c>
      <c r="S126" s="3">
        <v>3</v>
      </c>
      <c r="T126" s="3">
        <v>4</v>
      </c>
      <c r="U126" s="3">
        <v>4</v>
      </c>
    </row>
    <row r="127" spans="1:21" x14ac:dyDescent="0.4">
      <c r="A127" s="4" t="s">
        <v>118</v>
      </c>
      <c r="B127" s="3">
        <v>3</v>
      </c>
      <c r="C127" s="3">
        <v>4</v>
      </c>
      <c r="D127" s="3">
        <v>4</v>
      </c>
      <c r="E127" s="3">
        <v>3</v>
      </c>
      <c r="F127" s="3">
        <v>4</v>
      </c>
      <c r="G127" s="3">
        <v>4</v>
      </c>
      <c r="H127" s="3">
        <v>4</v>
      </c>
      <c r="I127" s="3">
        <v>4</v>
      </c>
      <c r="J127" s="3">
        <v>0</v>
      </c>
      <c r="K127" s="3">
        <v>4</v>
      </c>
      <c r="L127" s="3">
        <v>4</v>
      </c>
      <c r="M127" s="3">
        <v>0</v>
      </c>
      <c r="N127" s="3">
        <v>4</v>
      </c>
      <c r="O127" s="3">
        <v>0</v>
      </c>
      <c r="P127" s="3">
        <v>3</v>
      </c>
      <c r="Q127" s="3">
        <v>4</v>
      </c>
      <c r="R127" s="3">
        <v>4</v>
      </c>
      <c r="S127" s="3">
        <v>4</v>
      </c>
      <c r="T127" s="3">
        <v>4</v>
      </c>
      <c r="U127" s="3">
        <v>0</v>
      </c>
    </row>
    <row r="128" spans="1:21" x14ac:dyDescent="0.4">
      <c r="A128" s="8" t="s">
        <v>102</v>
      </c>
      <c r="B128" s="3" t="s">
        <v>2370</v>
      </c>
      <c r="C128" s="3" t="s">
        <v>606</v>
      </c>
      <c r="D128" s="3" t="s">
        <v>2371</v>
      </c>
      <c r="E128" s="3" t="s">
        <v>2372</v>
      </c>
      <c r="F128" s="3" t="s">
        <v>2373</v>
      </c>
      <c r="G128" s="3" t="s">
        <v>2374</v>
      </c>
      <c r="H128" s="3" t="s">
        <v>2364</v>
      </c>
      <c r="I128" s="3" t="s">
        <v>603</v>
      </c>
      <c r="J128" s="3" t="s">
        <v>2375</v>
      </c>
      <c r="K128" s="3" t="s">
        <v>603</v>
      </c>
      <c r="L128" s="3" t="s">
        <v>2364</v>
      </c>
      <c r="M128" s="3" t="s">
        <v>795</v>
      </c>
      <c r="N128" s="3" t="s">
        <v>606</v>
      </c>
      <c r="O128" s="3" t="s">
        <v>791</v>
      </c>
      <c r="P128" s="3" t="s">
        <v>2376</v>
      </c>
      <c r="Q128" s="3" t="s">
        <v>2377</v>
      </c>
      <c r="R128" s="3" t="s">
        <v>606</v>
      </c>
      <c r="S128" s="3" t="s">
        <v>2378</v>
      </c>
      <c r="T128" s="3" t="s">
        <v>606</v>
      </c>
      <c r="U128" s="3" t="s">
        <v>2095</v>
      </c>
    </row>
    <row r="129" spans="1:21" x14ac:dyDescent="0.4">
      <c r="A129" s="8" t="s">
        <v>103</v>
      </c>
      <c r="B129" s="9" t="s">
        <v>795</v>
      </c>
      <c r="C129" s="3" t="s">
        <v>2092</v>
      </c>
      <c r="D129" s="3" t="s">
        <v>790</v>
      </c>
      <c r="E129" s="3" t="s">
        <v>2092</v>
      </c>
      <c r="F129" s="3" t="s">
        <v>792</v>
      </c>
      <c r="G129" s="3" t="s">
        <v>626</v>
      </c>
      <c r="H129" s="3" t="s">
        <v>790</v>
      </c>
      <c r="I129" s="3" t="s">
        <v>792</v>
      </c>
      <c r="J129" s="3" t="s">
        <v>601</v>
      </c>
      <c r="K129" s="3" t="s">
        <v>795</v>
      </c>
      <c r="L129" s="3" t="s">
        <v>792</v>
      </c>
      <c r="M129" s="3" t="s">
        <v>2098</v>
      </c>
      <c r="N129" s="3" t="s">
        <v>790</v>
      </c>
      <c r="O129" s="3" t="s">
        <v>795</v>
      </c>
      <c r="P129" s="3" t="s">
        <v>792</v>
      </c>
      <c r="Q129" s="3" t="s">
        <v>626</v>
      </c>
      <c r="R129" s="3" t="s">
        <v>2092</v>
      </c>
      <c r="S129" s="3" t="s">
        <v>792</v>
      </c>
      <c r="T129" s="3" t="s">
        <v>791</v>
      </c>
      <c r="U129" s="3" t="s">
        <v>2344</v>
      </c>
    </row>
    <row r="130" spans="1:21" x14ac:dyDescent="0.4">
      <c r="A130" s="8" t="s">
        <v>104</v>
      </c>
      <c r="B130" s="9" t="s">
        <v>2348</v>
      </c>
      <c r="C130" s="3" t="s">
        <v>795</v>
      </c>
      <c r="D130" s="3" t="s">
        <v>630</v>
      </c>
      <c r="E130" s="3" t="s">
        <v>2092</v>
      </c>
      <c r="F130" s="3" t="s">
        <v>2359</v>
      </c>
      <c r="G130" s="3" t="s">
        <v>2093</v>
      </c>
      <c r="H130" s="3" t="s">
        <v>795</v>
      </c>
      <c r="I130" s="3" t="s">
        <v>601</v>
      </c>
      <c r="J130" s="3" t="s">
        <v>792</v>
      </c>
      <c r="K130" s="3" t="s">
        <v>601</v>
      </c>
      <c r="L130" s="3" t="s">
        <v>2092</v>
      </c>
      <c r="M130" s="3" t="s">
        <v>2359</v>
      </c>
      <c r="N130" s="3" t="s">
        <v>2355</v>
      </c>
      <c r="O130" s="3" t="s">
        <v>795</v>
      </c>
      <c r="P130" s="3" t="s">
        <v>792</v>
      </c>
      <c r="Q130" s="3" t="s">
        <v>601</v>
      </c>
      <c r="R130" s="3" t="s">
        <v>601</v>
      </c>
      <c r="S130" s="3" t="s">
        <v>792</v>
      </c>
      <c r="T130" s="3" t="s">
        <v>2092</v>
      </c>
      <c r="U130" s="3" t="s">
        <v>2379</v>
      </c>
    </row>
    <row r="131" spans="1:21" x14ac:dyDescent="0.4">
      <c r="A131" s="8" t="s">
        <v>105</v>
      </c>
      <c r="B131" s="9" t="s">
        <v>795</v>
      </c>
      <c r="C131" s="3" t="s">
        <v>601</v>
      </c>
      <c r="D131" s="3" t="s">
        <v>791</v>
      </c>
      <c r="E131" s="3" t="s">
        <v>791</v>
      </c>
      <c r="F131" s="3" t="s">
        <v>795</v>
      </c>
      <c r="G131" s="3" t="s">
        <v>795</v>
      </c>
      <c r="H131" s="3" t="s">
        <v>791</v>
      </c>
      <c r="I131" s="3" t="s">
        <v>792</v>
      </c>
      <c r="J131" s="3" t="s">
        <v>792</v>
      </c>
      <c r="K131" s="3" t="s">
        <v>792</v>
      </c>
      <c r="L131" s="3" t="s">
        <v>791</v>
      </c>
      <c r="M131" s="3" t="s">
        <v>795</v>
      </c>
      <c r="N131" s="3" t="s">
        <v>791</v>
      </c>
      <c r="O131" s="3" t="s">
        <v>792</v>
      </c>
      <c r="P131" s="3" t="s">
        <v>792</v>
      </c>
      <c r="Q131" s="3" t="s">
        <v>792</v>
      </c>
      <c r="R131" s="3" t="s">
        <v>791</v>
      </c>
      <c r="S131" s="3" t="s">
        <v>795</v>
      </c>
      <c r="T131" s="3" t="s">
        <v>601</v>
      </c>
      <c r="U131" s="3" t="s">
        <v>792</v>
      </c>
    </row>
    <row r="132" spans="1:21" x14ac:dyDescent="0.4">
      <c r="A132" s="8" t="s">
        <v>106</v>
      </c>
      <c r="B132" s="10" t="s">
        <v>630</v>
      </c>
      <c r="C132" s="3" t="s">
        <v>2380</v>
      </c>
      <c r="D132" s="3" t="s">
        <v>792</v>
      </c>
      <c r="E132" s="3" t="s">
        <v>2381</v>
      </c>
      <c r="F132" s="3" t="s">
        <v>2382</v>
      </c>
      <c r="G132" s="3" t="s">
        <v>791</v>
      </c>
      <c r="H132" s="3" t="s">
        <v>2355</v>
      </c>
      <c r="I132" s="3" t="s">
        <v>2383</v>
      </c>
      <c r="J132" s="3" t="s">
        <v>2384</v>
      </c>
      <c r="K132" s="3" t="s">
        <v>791</v>
      </c>
      <c r="L132" s="3" t="s">
        <v>2097</v>
      </c>
      <c r="M132" s="3" t="s">
        <v>2092</v>
      </c>
      <c r="N132" s="3" t="s">
        <v>795</v>
      </c>
      <c r="O132" s="3" t="s">
        <v>795</v>
      </c>
      <c r="P132" s="3" t="s">
        <v>2385</v>
      </c>
      <c r="Q132" s="3" t="s">
        <v>2382</v>
      </c>
      <c r="R132" s="3" t="s">
        <v>2364</v>
      </c>
      <c r="S132" s="3" t="s">
        <v>2364</v>
      </c>
      <c r="T132" s="3" t="s">
        <v>2386</v>
      </c>
      <c r="U132" s="3" t="s">
        <v>2387</v>
      </c>
    </row>
    <row r="133" spans="1:21" x14ac:dyDescent="0.4">
      <c r="A133" s="8" t="s">
        <v>119</v>
      </c>
      <c r="B133" s="3" t="s">
        <v>2348</v>
      </c>
      <c r="C133" s="3" t="s">
        <v>795</v>
      </c>
      <c r="D133" s="3" t="s">
        <v>795</v>
      </c>
      <c r="E133" s="3" t="s">
        <v>601</v>
      </c>
      <c r="F133" s="3" t="s">
        <v>2388</v>
      </c>
      <c r="G133" s="3" t="s">
        <v>2389</v>
      </c>
      <c r="H133" s="3" t="s">
        <v>790</v>
      </c>
      <c r="I133" s="3" t="s">
        <v>601</v>
      </c>
      <c r="J133" s="3" t="s">
        <v>2348</v>
      </c>
      <c r="K133" s="3" t="s">
        <v>2092</v>
      </c>
      <c r="L133" s="3" t="s">
        <v>795</v>
      </c>
      <c r="M133" s="3" t="s">
        <v>2095</v>
      </c>
      <c r="N133" s="3" t="s">
        <v>790</v>
      </c>
      <c r="O133" s="3" t="s">
        <v>795</v>
      </c>
      <c r="P133" s="3" t="s">
        <v>601</v>
      </c>
      <c r="Q133" s="3" t="s">
        <v>790</v>
      </c>
      <c r="R133" s="3" t="s">
        <v>790</v>
      </c>
      <c r="S133" s="3" t="s">
        <v>2348</v>
      </c>
      <c r="T133" s="3" t="s">
        <v>2092</v>
      </c>
      <c r="U133" s="3" t="s">
        <v>795</v>
      </c>
    </row>
    <row r="134" spans="1:21" x14ac:dyDescent="0.4">
      <c r="A134" s="8" t="s">
        <v>120</v>
      </c>
      <c r="B134" s="3" t="s">
        <v>2365</v>
      </c>
      <c r="C134" s="3" t="s">
        <v>2385</v>
      </c>
      <c r="D134" s="3" t="s">
        <v>2093</v>
      </c>
      <c r="E134" s="3" t="s">
        <v>2390</v>
      </c>
      <c r="F134" s="3" t="s">
        <v>2391</v>
      </c>
      <c r="G134" s="3" t="s">
        <v>2392</v>
      </c>
      <c r="H134" s="3" t="s">
        <v>795</v>
      </c>
      <c r="I134" s="3" t="s">
        <v>2358</v>
      </c>
      <c r="J134" s="3" t="s">
        <v>2393</v>
      </c>
      <c r="K134" s="3" t="s">
        <v>2092</v>
      </c>
      <c r="L134" s="3" t="s">
        <v>795</v>
      </c>
      <c r="M134" s="3" t="s">
        <v>2394</v>
      </c>
      <c r="N134" s="3" t="s">
        <v>2095</v>
      </c>
      <c r="O134" s="3" t="s">
        <v>795</v>
      </c>
      <c r="P134" s="3" t="s">
        <v>2395</v>
      </c>
      <c r="Q134" s="3" t="s">
        <v>2365</v>
      </c>
      <c r="R134" s="3" t="s">
        <v>2094</v>
      </c>
      <c r="S134" s="3" t="s">
        <v>2347</v>
      </c>
      <c r="T134" s="3" t="s">
        <v>2092</v>
      </c>
      <c r="U134" s="3" t="s">
        <v>2094</v>
      </c>
    </row>
    <row r="135" spans="1:21" x14ac:dyDescent="0.4">
      <c r="A135" s="3" t="s">
        <v>598</v>
      </c>
      <c r="B135" s="3">
        <v>2</v>
      </c>
      <c r="C135" s="3">
        <v>2</v>
      </c>
      <c r="D135" s="3">
        <v>2</v>
      </c>
      <c r="E135" s="3">
        <v>2</v>
      </c>
      <c r="F135" s="3">
        <v>2</v>
      </c>
      <c r="G135" s="3">
        <v>2</v>
      </c>
      <c r="H135" s="3">
        <v>2</v>
      </c>
      <c r="I135" s="3">
        <v>2</v>
      </c>
      <c r="J135" s="3">
        <v>2</v>
      </c>
      <c r="K135" s="3">
        <v>2</v>
      </c>
      <c r="L135" s="3">
        <v>2</v>
      </c>
      <c r="M135" s="3">
        <v>2</v>
      </c>
      <c r="N135" s="3">
        <v>2</v>
      </c>
      <c r="O135" s="3">
        <v>1</v>
      </c>
      <c r="P135" s="3">
        <v>2</v>
      </c>
      <c r="Q135" s="3">
        <v>2</v>
      </c>
      <c r="R135" s="3">
        <v>2</v>
      </c>
      <c r="S135" s="3">
        <v>2</v>
      </c>
      <c r="T135" s="3">
        <v>2</v>
      </c>
      <c r="U135" s="3">
        <v>1</v>
      </c>
    </row>
  </sheetData>
  <phoneticPr fontId="1"/>
  <dataValidations count="7">
    <dataValidation type="list" allowBlank="1" showInputMessage="1" showErrorMessage="1" sqref="B135:U135 B27:U27 B54:U54 B108:U108 B81:U81">
      <formula1>$V$2:$V$3</formula1>
    </dataValidation>
    <dataValidation type="list" allowBlank="1" showInputMessage="1" showErrorMessage="1" sqref="B115:U115 B7:U7 B34:U34 B88:U88 B61:U61">
      <formula1>$V$1:$V$7</formula1>
    </dataValidation>
    <dataValidation type="list" allowBlank="1" showInputMessage="1" showErrorMessage="1" sqref="B113:U113 B5:U5 B32:U32 B86:U86 B59:U59">
      <formula1>$V$1:$V$6</formula1>
    </dataValidation>
    <dataValidation type="list" allowBlank="1" showInputMessage="1" showErrorMessage="1" sqref="B112:U112 B4:U4 B31:U31 B85:U85 B58:U58">
      <formula1>$V$1:$V$17</formula1>
    </dataValidation>
    <dataValidation type="list" allowBlank="1" showInputMessage="1" showErrorMessage="1" sqref="B110:U110 B2:U2 B29:U29 B83:U83 B56:U56">
      <formula1>$V$1:$V$4</formula1>
    </dataValidation>
    <dataValidation type="list" allowBlank="1" showInputMessage="1" showErrorMessage="1" sqref="B111:U111 B114:U114 B3:U3 B6:U6 B30:U30 B33:U33 B84:U84 B87:U87 B57:U57 B60:U60">
      <formula1>$V$1:$V$8</formula1>
    </dataValidation>
    <dataValidation type="list" allowBlank="1" showInputMessage="1" showErrorMessage="1" sqref="B116:U127 B89:U100 B8:U19 B35:U46 B62:U73">
      <formula1>$V$1:$V$5</formula1>
    </dataValidation>
  </dataValidations>
  <pageMargins left="0.31496062992125984"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9</vt:i4>
      </vt:variant>
    </vt:vector>
  </HeadingPairs>
  <TitlesOfParts>
    <vt:vector size="64" baseType="lpstr">
      <vt:lpstr>選択式①</vt:lpstr>
      <vt:lpstr>問８①－１</vt:lpstr>
      <vt:lpstr>問9①－１</vt:lpstr>
      <vt:lpstr>問10①－１</vt:lpstr>
      <vt:lpstr>問11①－１</vt:lpstr>
      <vt:lpstr>問12①－１</vt:lpstr>
      <vt:lpstr>問13①－１</vt:lpstr>
      <vt:lpstr>問14①－１</vt:lpstr>
      <vt:lpstr>選択式②</vt:lpstr>
      <vt:lpstr>問８②－１</vt:lpstr>
      <vt:lpstr>問9②－１</vt:lpstr>
      <vt:lpstr>問10②－１</vt:lpstr>
      <vt:lpstr>問11②－１</vt:lpstr>
      <vt:lpstr>問12②－１</vt:lpstr>
      <vt:lpstr>問13②－１</vt:lpstr>
      <vt:lpstr>問14②－１</vt:lpstr>
      <vt:lpstr>選択式③</vt:lpstr>
      <vt:lpstr>問８③－１</vt:lpstr>
      <vt:lpstr>問9③－１</vt:lpstr>
      <vt:lpstr>問10③－１</vt:lpstr>
      <vt:lpstr>問11③－１</vt:lpstr>
      <vt:lpstr>問12③－１</vt:lpstr>
      <vt:lpstr>問13③－１</vt:lpstr>
      <vt:lpstr>問14③－１</vt:lpstr>
      <vt:lpstr>選択式④</vt:lpstr>
      <vt:lpstr>問８④－１</vt:lpstr>
      <vt:lpstr>問9④－１</vt:lpstr>
      <vt:lpstr>問10④－１</vt:lpstr>
      <vt:lpstr>問11④－１</vt:lpstr>
      <vt:lpstr>問12④－１</vt:lpstr>
      <vt:lpstr>問13④－１</vt:lpstr>
      <vt:lpstr>問14④－１</vt:lpstr>
      <vt:lpstr>選択式⑤</vt:lpstr>
      <vt:lpstr>問８⑤－１</vt:lpstr>
      <vt:lpstr>問9⑤－１</vt:lpstr>
      <vt:lpstr>問10⑤－１</vt:lpstr>
      <vt:lpstr>問11⑤－１</vt:lpstr>
      <vt:lpstr>問12⑤－１</vt:lpstr>
      <vt:lpstr>問13⑤－１</vt:lpstr>
      <vt:lpstr>問14⑤－１</vt:lpstr>
      <vt:lpstr>選択式⑥</vt:lpstr>
      <vt:lpstr>問８⑥－１</vt:lpstr>
      <vt:lpstr>問9⑥－１</vt:lpstr>
      <vt:lpstr>問10⑥－１</vt:lpstr>
      <vt:lpstr>問11⑥－１</vt:lpstr>
      <vt:lpstr>問12⑥－１</vt:lpstr>
      <vt:lpstr>問13⑥－１</vt:lpstr>
      <vt:lpstr>問14⑥－１ </vt:lpstr>
      <vt:lpstr>選択式⑦</vt:lpstr>
      <vt:lpstr>記述式</vt:lpstr>
      <vt:lpstr>記述式 (2)</vt:lpstr>
      <vt:lpstr>集計ルール</vt:lpstr>
      <vt:lpstr>単純集計</vt:lpstr>
      <vt:lpstr>単純集計 (2)</vt:lpstr>
      <vt:lpstr>クロス集計</vt:lpstr>
      <vt:lpstr>選択式①!Print_Area</vt:lpstr>
      <vt:lpstr>選択式②!Print_Area</vt:lpstr>
      <vt:lpstr>選択式③!Print_Area</vt:lpstr>
      <vt:lpstr>選択式④!Print_Area</vt:lpstr>
      <vt:lpstr>選択式⑤!Print_Area</vt:lpstr>
      <vt:lpstr>選択式⑥!Print_Area</vt:lpstr>
      <vt:lpstr>選択式⑦!Print_Area</vt:lpstr>
      <vt:lpstr>単純集計!Print_Area</vt:lpstr>
      <vt:lpstr>'単純集計 (2)'!Print_Area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葉山　勉</dc:creator>
  <cp:lastModifiedBy>葉山　勉</cp:lastModifiedBy>
  <cp:lastPrinted>2021-01-27T07:18:40Z</cp:lastPrinted>
  <dcterms:created xsi:type="dcterms:W3CDTF">2020-08-17T02:43:01Z</dcterms:created>
  <dcterms:modified xsi:type="dcterms:W3CDTF">2021-01-27T07:20:10Z</dcterms:modified>
</cp:coreProperties>
</file>